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02_会議・総会・認定制度・イベント関連\04_認定制度\05_認定制度_規則、様式等_最新版_word\【2024.9.2～公開】_PM・StM制度規則、様式、実施要項\PM_制度規則、様式、実施要項（2024年9月2日～公開）\様式エクセル版\"/>
    </mc:Choice>
  </mc:AlternateContent>
  <xr:revisionPtr revIDLastSave="0" documentId="13_ncr:1_{34F412C3-29E7-414B-9124-D2FB04A33B5A}" xr6:coauthVersionLast="47" xr6:coauthVersionMax="47" xr10:uidLastSave="{00000000-0000-0000-0000-000000000000}"/>
  <bookViews>
    <workbookView xWindow="32280" yWindow="-120" windowWidth="29040" windowHeight="15720" xr2:uid="{00000000-000D-0000-FFFF-FFFF00000000}"/>
  </bookViews>
  <sheets>
    <sheet name="提出様式（記入印刷用）" sheetId="2" r:id="rId1"/>
    <sheet name="記入例・注意事項" sheetId="6" r:id="rId2"/>
    <sheet name="Data" sheetId="5" r:id="rId3"/>
  </sheets>
  <definedNames>
    <definedName name="_xlnm.Print_Area" localSheetId="1">記入例・注意事項!$A$1:$AP$53</definedName>
    <definedName name="_xlnm.Print_Area" localSheetId="0">'提出様式（記入印刷用）'!$A$1:$AP$118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92" i="2" l="1"/>
  <c r="AU113" i="2" l="1"/>
  <c r="AU114" i="2"/>
  <c r="AU112" i="2"/>
  <c r="AQ113" i="2"/>
  <c r="AQ114" i="2"/>
  <c r="AF14" i="2"/>
  <c r="AF14" i="6"/>
  <c r="AD25" i="6"/>
  <c r="AH25" i="6" s="1"/>
  <c r="AJ25" i="6"/>
  <c r="AJ20" i="6"/>
  <c r="AD20" i="6"/>
  <c r="AH20" i="6" s="1"/>
  <c r="AJ17" i="6"/>
  <c r="AF17" i="6"/>
  <c r="AD17" i="6"/>
  <c r="AH17" i="6" s="1"/>
  <c r="AJ14" i="6"/>
  <c r="AD14" i="6"/>
  <c r="AH14" i="6" s="1"/>
  <c r="AF17" i="2"/>
  <c r="AJ107" i="2"/>
  <c r="AF107" i="2"/>
  <c r="AH107" i="2" s="1"/>
  <c r="AJ104" i="2"/>
  <c r="AF104" i="2"/>
  <c r="AH104" i="2" s="1"/>
  <c r="AJ101" i="2"/>
  <c r="AF101" i="2"/>
  <c r="AH101" i="2" s="1"/>
  <c r="AD86" i="2"/>
  <c r="AH86" i="2" s="1"/>
  <c r="AJ86" i="2"/>
  <c r="AD78" i="2"/>
  <c r="AH78" i="2" s="1"/>
  <c r="AJ78" i="2"/>
  <c r="AD82" i="2"/>
  <c r="AH82" i="2" s="1"/>
  <c r="AJ82" i="2"/>
  <c r="AD66" i="2"/>
  <c r="AH66" i="2" s="1"/>
  <c r="AJ66" i="2"/>
  <c r="AD70" i="2"/>
  <c r="AH70" i="2" s="1"/>
  <c r="AJ70" i="2"/>
  <c r="AD74" i="2"/>
  <c r="AH74" i="2" s="1"/>
  <c r="AJ74" i="2"/>
  <c r="AD55" i="2"/>
  <c r="AH55" i="2" s="1"/>
  <c r="AJ55" i="2"/>
  <c r="AD58" i="2"/>
  <c r="AH58" i="2" s="1"/>
  <c r="AJ58" i="2"/>
  <c r="AD61" i="2"/>
  <c r="AH61" i="2" s="1"/>
  <c r="AJ61" i="2"/>
  <c r="AJ41" i="2" l="1"/>
  <c r="AF41" i="2"/>
  <c r="AD41" i="2"/>
  <c r="AH41" i="2" s="1"/>
  <c r="AJ38" i="2"/>
  <c r="AF38" i="2"/>
  <c r="AD38" i="2"/>
  <c r="AH38" i="2" s="1"/>
  <c r="AJ35" i="2"/>
  <c r="AF35" i="2"/>
  <c r="AD35" i="2"/>
  <c r="AH35" i="2" s="1"/>
  <c r="AJ32" i="2"/>
  <c r="AF32" i="2"/>
  <c r="AD32" i="2"/>
  <c r="AH32" i="2" s="1"/>
  <c r="AJ29" i="2"/>
  <c r="AF29" i="2"/>
  <c r="AD29" i="2"/>
  <c r="AH29" i="2" s="1"/>
  <c r="AD23" i="2"/>
  <c r="AH23" i="2" s="1"/>
  <c r="AF23" i="2"/>
  <c r="AJ23" i="2"/>
  <c r="AD26" i="2"/>
  <c r="AH26" i="2" s="1"/>
  <c r="AF26" i="2"/>
  <c r="AJ26" i="2"/>
  <c r="AD17" i="2"/>
  <c r="AH17" i="2" s="1"/>
  <c r="AJ17" i="2"/>
  <c r="AD20" i="2"/>
  <c r="AH20" i="2" s="1"/>
  <c r="AF20" i="2"/>
  <c r="AJ20" i="2"/>
  <c r="BA49" i="6"/>
  <c r="AF49" i="6" s="1"/>
  <c r="AH49" i="6" s="1"/>
  <c r="AU49" i="6"/>
  <c r="AQ49" i="6"/>
  <c r="AU48" i="6"/>
  <c r="AQ48" i="6"/>
  <c r="AU47" i="6"/>
  <c r="AQ47" i="6"/>
  <c r="AQ112" i="2"/>
  <c r="AD14" i="2"/>
  <c r="BA114" i="2"/>
  <c r="AF114" i="2" s="1"/>
  <c r="AH114" i="2" s="1"/>
  <c r="AY47" i="6" l="1"/>
  <c r="BA47" i="6" s="1"/>
  <c r="AF47" i="6" s="1"/>
  <c r="AH47" i="6" s="1"/>
  <c r="AY49" i="6"/>
  <c r="AY48" i="6"/>
  <c r="BA48" i="6" s="1"/>
  <c r="AF48" i="6" s="1"/>
  <c r="AH48" i="6" s="1"/>
  <c r="AY113" i="2"/>
  <c r="BA113" i="2" s="1"/>
  <c r="AF113" i="2" s="1"/>
  <c r="AH113" i="2" s="1"/>
  <c r="AY114" i="2"/>
  <c r="AF95" i="2"/>
  <c r="AH92" i="2"/>
  <c r="AY112" i="2" l="1"/>
  <c r="BA112" i="2" s="1"/>
  <c r="AF112" i="2" s="1"/>
  <c r="AH112" i="2" s="1"/>
  <c r="AJ42" i="6"/>
  <c r="AF42" i="6"/>
  <c r="AH42" i="6" s="1"/>
  <c r="AJ39" i="6"/>
  <c r="AF39" i="6"/>
  <c r="AH39" i="6" s="1"/>
  <c r="AJ36" i="6"/>
  <c r="AH36" i="6"/>
  <c r="AJ30" i="6"/>
  <c r="AD30" i="6"/>
  <c r="AH30" i="6" s="1"/>
  <c r="AH95" i="2"/>
  <c r="AF98" i="2"/>
  <c r="AH98" i="2" s="1"/>
  <c r="AH14" i="2"/>
  <c r="AJ98" i="2"/>
  <c r="AJ95" i="2"/>
  <c r="AD46" i="2"/>
  <c r="AH46" i="2" s="1"/>
  <c r="AJ92" i="2"/>
  <c r="AJ49" i="2"/>
  <c r="AJ52" i="2"/>
  <c r="AD49" i="2"/>
  <c r="AH49" i="2" s="1"/>
  <c r="AD52" i="2"/>
  <c r="AH52" i="2" s="1"/>
  <c r="AJ46" i="2"/>
  <c r="AJ14" i="2"/>
  <c r="AH50" i="6" l="1"/>
  <c r="AI52" i="6" s="1"/>
  <c r="AH115" i="2" l="1"/>
  <c r="AI117" i="2" s="1"/>
</calcChain>
</file>

<file path=xl/sharedStrings.xml><?xml version="1.0" encoding="utf-8"?>
<sst xmlns="http://schemas.openxmlformats.org/spreadsheetml/2006/main" count="353" uniqueCount="92">
  <si>
    <t>No</t>
    <phoneticPr fontId="2"/>
  </si>
  <si>
    <t>月数計算式</t>
    <rPh sb="0" eb="2">
      <t>ツキスウ</t>
    </rPh>
    <rPh sb="2" eb="4">
      <t>ケイサン</t>
    </rPh>
    <rPh sb="4" eb="5">
      <t>シキ</t>
    </rPh>
    <phoneticPr fontId="2"/>
  </si>
  <si>
    <t>氏名：</t>
    <rPh sb="0" eb="2">
      <t>シメイ</t>
    </rPh>
    <phoneticPr fontId="2"/>
  </si>
  <si>
    <t>▼印刷範囲外数式</t>
    <rPh sb="1" eb="6">
      <t>インサツハンイガイ</t>
    </rPh>
    <rPh sb="6" eb="8">
      <t>スウシキ</t>
    </rPh>
    <phoneticPr fontId="2"/>
  </si>
  <si>
    <t>受験番号：</t>
    <rPh sb="0" eb="4">
      <t>ジュケンバンゴウ</t>
    </rPh>
    <phoneticPr fontId="2"/>
  </si>
  <si>
    <t>①</t>
    <phoneticPr fontId="2"/>
  </si>
  <si>
    <t>ー</t>
    <phoneticPr fontId="2"/>
  </si>
  <si>
    <t>添付資料
番号</t>
    <rPh sb="0" eb="2">
      <t>テンプ</t>
    </rPh>
    <rPh sb="2" eb="4">
      <t>シリョウ</t>
    </rPh>
    <rPh sb="5" eb="7">
      <t>バンゴウ</t>
    </rPh>
    <phoneticPr fontId="2"/>
  </si>
  <si>
    <t>単位</t>
    <rPh sb="0" eb="2">
      <t>タンイ</t>
    </rPh>
    <phoneticPr fontId="2"/>
  </si>
  <si>
    <t>受講・参加年月日</t>
    <rPh sb="0" eb="2">
      <t>ジュコウ</t>
    </rPh>
    <rPh sb="3" eb="8">
      <t>サンカネンガッピ</t>
    </rPh>
    <phoneticPr fontId="2"/>
  </si>
  <si>
    <t>参加形態</t>
    <rPh sb="0" eb="4">
      <t>サンカケイタイ</t>
    </rPh>
    <phoneticPr fontId="2"/>
  </si>
  <si>
    <t>取得
単位</t>
    <rPh sb="0" eb="2">
      <t>シュトク</t>
    </rPh>
    <rPh sb="3" eb="5">
      <t>タンイ</t>
    </rPh>
    <phoneticPr fontId="2"/>
  </si>
  <si>
    <t>単位
単価</t>
    <rPh sb="0" eb="2">
      <t>タンイ</t>
    </rPh>
    <rPh sb="3" eb="5">
      <t>タンカ</t>
    </rPh>
    <phoneticPr fontId="2"/>
  </si>
  <si>
    <t>添付資料</t>
    <rPh sb="0" eb="4">
      <t>テンプシリョウ</t>
    </rPh>
    <phoneticPr fontId="2"/>
  </si>
  <si>
    <t>受講証明書</t>
    <rPh sb="0" eb="5">
      <t>ジュコウショウメイショ</t>
    </rPh>
    <phoneticPr fontId="2"/>
  </si>
  <si>
    <t>形態</t>
    <rPh sb="0" eb="2">
      <t>ケイタイ</t>
    </rPh>
    <phoneticPr fontId="2"/>
  </si>
  <si>
    <t>単位単価</t>
    <rPh sb="0" eb="4">
      <t>タンイタンカ</t>
    </rPh>
    <phoneticPr fontId="2"/>
  </si>
  <si>
    <t>参加</t>
    <rPh sb="0" eb="2">
      <t>サンカ</t>
    </rPh>
    <phoneticPr fontId="2"/>
  </si>
  <si>
    <t>筆頭発表又は座長等</t>
    <rPh sb="0" eb="4">
      <t>ヒットウハッピョウ</t>
    </rPh>
    <rPh sb="4" eb="5">
      <t>マタ</t>
    </rPh>
    <rPh sb="6" eb="8">
      <t>ザチョウ</t>
    </rPh>
    <rPh sb="8" eb="9">
      <t>トウ</t>
    </rPh>
    <phoneticPr fontId="2"/>
  </si>
  <si>
    <t>共同発表者</t>
    <rPh sb="0" eb="5">
      <t>キョウドウハッピョウシャ</t>
    </rPh>
    <phoneticPr fontId="2"/>
  </si>
  <si>
    <t>認定制度委員会が認める企画</t>
    <rPh sb="0" eb="7">
      <t>ニンテイセイドイインカイ</t>
    </rPh>
    <rPh sb="8" eb="9">
      <t>ミト</t>
    </rPh>
    <rPh sb="11" eb="13">
      <t>キカク</t>
    </rPh>
    <phoneticPr fontId="2"/>
  </si>
  <si>
    <t>参加証明書等</t>
    <rPh sb="0" eb="5">
      <t>サンカショウメイショ</t>
    </rPh>
    <rPh sb="5" eb="6">
      <t>トウ</t>
    </rPh>
    <phoneticPr fontId="2"/>
  </si>
  <si>
    <t>受講証明書等</t>
    <rPh sb="0" eb="2">
      <t>ジュコウ</t>
    </rPh>
    <rPh sb="2" eb="4">
      <t>ショウメイ</t>
    </rPh>
    <rPh sb="4" eb="5">
      <t>ショ</t>
    </rPh>
    <rPh sb="5" eb="6">
      <t>トウ</t>
    </rPh>
    <phoneticPr fontId="2"/>
  </si>
  <si>
    <t>受講</t>
    <rPh sb="0" eb="2">
      <t>ジュコウ</t>
    </rPh>
    <phoneticPr fontId="2"/>
  </si>
  <si>
    <t>講師又は座長等</t>
  </si>
  <si>
    <t>講師又は座長等</t>
    <rPh sb="0" eb="3">
      <t>コウシマタ</t>
    </rPh>
    <rPh sb="4" eb="6">
      <t>ザチョウ</t>
    </rPh>
    <rPh sb="6" eb="7">
      <t>トウ</t>
    </rPh>
    <phoneticPr fontId="2"/>
  </si>
  <si>
    <t>（３）ARO協議会学術集会以外の学会等</t>
    <phoneticPr fontId="2"/>
  </si>
  <si>
    <t>共同発表者</t>
    <rPh sb="0" eb="2">
      <t>キョウドウ</t>
    </rPh>
    <rPh sb="2" eb="4">
      <t>ハッピョウ</t>
    </rPh>
    <rPh sb="4" eb="5">
      <t>シャ</t>
    </rPh>
    <phoneticPr fontId="2"/>
  </si>
  <si>
    <t>認定開始日</t>
    <rPh sb="0" eb="2">
      <t>ニンテイ</t>
    </rPh>
    <rPh sb="2" eb="4">
      <t>カイシ</t>
    </rPh>
    <rPh sb="4" eb="5">
      <t>ビ</t>
    </rPh>
    <phoneticPr fontId="2"/>
  </si>
  <si>
    <t>認定期限</t>
    <rPh sb="0" eb="2">
      <t>ニンテイ</t>
    </rPh>
    <rPh sb="2" eb="4">
      <t>キゲン</t>
    </rPh>
    <phoneticPr fontId="2"/>
  </si>
  <si>
    <t>年数</t>
    <rPh sb="0" eb="2">
      <t>ネンスウ</t>
    </rPh>
    <phoneticPr fontId="2"/>
  </si>
  <si>
    <t>認定証</t>
    <rPh sb="0" eb="3">
      <t>ニンテイショウ</t>
    </rPh>
    <phoneticPr fontId="2"/>
  </si>
  <si>
    <t>合計</t>
    <rPh sb="0" eb="2">
      <t>ゴウケイ</t>
    </rPh>
    <phoneticPr fontId="2"/>
  </si>
  <si>
    <t>抄録・プログラム等（氏名記載箇所）</t>
    <rPh sb="0" eb="2">
      <t>ショウロク</t>
    </rPh>
    <rPh sb="8" eb="9">
      <t>トウ</t>
    </rPh>
    <rPh sb="10" eb="12">
      <t>シメイ</t>
    </rPh>
    <rPh sb="12" eb="14">
      <t>キサイ</t>
    </rPh>
    <rPh sb="14" eb="16">
      <t>カショ</t>
    </rPh>
    <phoneticPr fontId="2"/>
  </si>
  <si>
    <t>▶登録済一覧</t>
  </si>
  <si>
    <t>認定制度名称</t>
    <rPh sb="0" eb="2">
      <t>ニンテイ</t>
    </rPh>
    <rPh sb="2" eb="4">
      <t>セイド</t>
    </rPh>
    <rPh sb="4" eb="6">
      <t>メイショウ</t>
    </rPh>
    <phoneticPr fontId="2"/>
  </si>
  <si>
    <t>受講</t>
  </si>
  <si>
    <t>認定制度委員会が認める企画</t>
  </si>
  <si>
    <t>（１）ARO協議会学術集会</t>
    <phoneticPr fontId="2"/>
  </si>
  <si>
    <t>参加</t>
  </si>
  <si>
    <t>筆頭発表又は座長等</t>
  </si>
  <si>
    <t>－</t>
    <phoneticPr fontId="2"/>
  </si>
  <si>
    <r>
      <rPr>
        <b/>
        <sz val="11"/>
        <rFont val="游ゴシック"/>
        <family val="3"/>
        <charset val="128"/>
        <scheme val="minor"/>
      </rPr>
      <t xml:space="preserve">（４）ARO協議会以外が主催するセミナー </t>
    </r>
    <r>
      <rPr>
        <b/>
        <sz val="10"/>
        <color rgb="FFFF0000"/>
        <rFont val="游ゴシック"/>
        <family val="3"/>
        <charset val="128"/>
        <scheme val="minor"/>
      </rPr>
      <t>（</t>
    </r>
    <r>
      <rPr>
        <sz val="10"/>
        <color rgb="FFFF0000"/>
        <rFont val="游ゴシック"/>
        <family val="3"/>
        <charset val="128"/>
        <scheme val="minor"/>
      </rPr>
      <t>2024</t>
    </r>
    <r>
      <rPr>
        <sz val="11"/>
        <color rgb="FFFF0000"/>
        <rFont val="游ゴシック"/>
        <family val="3"/>
        <charset val="128"/>
        <scheme val="minor"/>
      </rPr>
      <t>年以降のセミナーは登録制</t>
    </r>
    <r>
      <rPr>
        <sz val="9"/>
        <color rgb="FFFF0000"/>
        <rFont val="游ゴシック"/>
        <family val="3"/>
        <charset val="128"/>
        <scheme val="minor"/>
      </rPr>
      <t>※1</t>
    </r>
    <r>
      <rPr>
        <sz val="11"/>
        <color rgb="FFFF0000"/>
        <rFont val="游ゴシック"/>
        <family val="3"/>
        <charset val="128"/>
        <scheme val="minor"/>
      </rPr>
      <t>）</t>
    </r>
    <rPh sb="12" eb="14">
      <t>シュサイ</t>
    </rPh>
    <rPh sb="26" eb="29">
      <t>ネンイコウ</t>
    </rPh>
    <rPh sb="35" eb="38">
      <t>トウロクセイ</t>
    </rPh>
    <phoneticPr fontId="2"/>
  </si>
  <si>
    <t>第9回学術集会「世界的技術⾰新とAROの国際化」</t>
    <phoneticPr fontId="2"/>
  </si>
  <si>
    <t>②</t>
  </si>
  <si>
    <t>③</t>
  </si>
  <si>
    <t>④</t>
  </si>
  <si>
    <t>⑤</t>
  </si>
  <si>
    <t>⑥</t>
  </si>
  <si>
    <t>▶登録済一覧</t>
    <phoneticPr fontId="2"/>
  </si>
  <si>
    <t>⑦</t>
  </si>
  <si>
    <t>⑧</t>
  </si>
  <si>
    <t>(5)は上限6単位まで</t>
    <rPh sb="4" eb="6">
      <t>ジョウゲン</t>
    </rPh>
    <rPh sb="7" eb="9">
      <t>タンイ</t>
    </rPh>
    <phoneticPr fontId="2"/>
  </si>
  <si>
    <t>（５）取得単位</t>
    <rPh sb="3" eb="7">
      <t>シュトクタンイ</t>
    </rPh>
    <phoneticPr fontId="2"/>
  </si>
  <si>
    <t>「〇〇〇〇〇〇〇〇〇〇〇〇〇〇〇〇〇セミナー」</t>
    <phoneticPr fontId="2"/>
  </si>
  <si>
    <t>事務局記入</t>
    <rPh sb="0" eb="3">
      <t>ジムキョク</t>
    </rPh>
    <rPh sb="3" eb="5">
      <t>キニュウ</t>
    </rPh>
    <phoneticPr fontId="2"/>
  </si>
  <si>
    <t>該当
年数</t>
    <rPh sb="0" eb="2">
      <t>ガイトウ</t>
    </rPh>
    <rPh sb="3" eb="5">
      <t>ネンスウ</t>
    </rPh>
    <phoneticPr fontId="2"/>
  </si>
  <si>
    <t>名称</t>
    <rPh sb="0" eb="2">
      <t>メイショウ</t>
    </rPh>
    <phoneticPr fontId="2"/>
  </si>
  <si>
    <t>演題</t>
    <rPh sb="0" eb="2">
      <t>エンダイ</t>
    </rPh>
    <phoneticPr fontId="2"/>
  </si>
  <si>
    <t>学会名称</t>
    <rPh sb="0" eb="2">
      <t>ガッカイ</t>
    </rPh>
    <rPh sb="2" eb="4">
      <t>メイショウ</t>
    </rPh>
    <phoneticPr fontId="2"/>
  </si>
  <si>
    <t>受講・参加形態</t>
    <rPh sb="0" eb="2">
      <t>ジュコウ</t>
    </rPh>
    <rPh sb="3" eb="7">
      <t>サンカケイタイ</t>
    </rPh>
    <phoneticPr fontId="2"/>
  </si>
  <si>
    <t>セッション名等</t>
    <rPh sb="5" eb="6">
      <t>メイ</t>
    </rPh>
    <rPh sb="6" eb="7">
      <t>トウ</t>
    </rPh>
    <phoneticPr fontId="2"/>
  </si>
  <si>
    <t>（3件以上ある方は行表示横の（＋）から列を増やしてください）</t>
    <phoneticPr fontId="2"/>
  </si>
  <si>
    <t>セミナー名称</t>
    <rPh sb="4" eb="6">
      <t>メイショウ</t>
    </rPh>
    <phoneticPr fontId="2"/>
  </si>
  <si>
    <t>各名称</t>
    <rPh sb="0" eb="1">
      <t>カク</t>
    </rPh>
    <rPh sb="1" eb="3">
      <t>メイショウ</t>
    </rPh>
    <phoneticPr fontId="2"/>
  </si>
  <si>
    <t>認定開始月</t>
    <rPh sb="0" eb="2">
      <t>ニンテイ</t>
    </rPh>
    <rPh sb="2" eb="4">
      <t>カイシ</t>
    </rPh>
    <rPh sb="4" eb="5">
      <t>ツキ</t>
    </rPh>
    <phoneticPr fontId="2"/>
  </si>
  <si>
    <t>認定終了月</t>
    <rPh sb="0" eb="2">
      <t>ニンテイ</t>
    </rPh>
    <rPh sb="2" eb="4">
      <t>シュウリョウ</t>
    </rPh>
    <rPh sb="4" eb="5">
      <t>ツキ</t>
    </rPh>
    <phoneticPr fontId="2"/>
  </si>
  <si>
    <t>〇〇大学医学部附病院
2024年度研修会「〇〇〇〇〇〇〇〇〇〇〇〇〇〇〇〇」</t>
    <phoneticPr fontId="2"/>
  </si>
  <si>
    <t>セッション名</t>
    <rPh sb="5" eb="6">
      <t>メイ</t>
    </rPh>
    <phoneticPr fontId="2"/>
  </si>
  <si>
    <t>（5件以上ある方は行表示横の（＋）から列を増やしてください）</t>
    <phoneticPr fontId="2"/>
  </si>
  <si>
    <t>「〇〇〇〇〇〇〇〇〇〇〇〇〇〇〇〇〇〇〇〇〇〇〇〇」講師</t>
    <phoneticPr fontId="2"/>
  </si>
  <si>
    <t>セッション１「〇〇〇〇〇〇〇〇〇〇」</t>
    <phoneticPr fontId="2"/>
  </si>
  <si>
    <t>「〇〇〇〇〇〇〇〇〇〇〇〇〇〇〇〇〇企画」</t>
    <rPh sb="18" eb="20">
      <t>キカク</t>
    </rPh>
    <phoneticPr fontId="2"/>
  </si>
  <si>
    <t>第〇回〇〇学会全国大会「〇〇〇〇〇〇〇〇」</t>
    <rPh sb="5" eb="7">
      <t>ガッカイ</t>
    </rPh>
    <rPh sb="7" eb="11">
      <t>ゼンコクタイカイ</t>
    </rPh>
    <phoneticPr fontId="2"/>
  </si>
  <si>
    <t>一般社団法人ARO協議会認定プロジェクトマネジャー申請書（様式3）〔初回申請用〕</t>
    <rPh sb="34" eb="36">
      <t>ショカイ</t>
    </rPh>
    <rPh sb="36" eb="38">
      <t>シンセイ</t>
    </rPh>
    <rPh sb="38" eb="39">
      <t>ヨウ</t>
    </rPh>
    <phoneticPr fontId="2"/>
  </si>
  <si>
    <t>プロジェクトマネジャー（PM）としての教育受講記録</t>
    <phoneticPr fontId="2"/>
  </si>
  <si>
    <r>
      <t>１．ARO協議会主催PM認定講習会</t>
    </r>
    <r>
      <rPr>
        <sz val="11"/>
        <color rgb="FFFF0000"/>
        <rFont val="游ゴシック"/>
        <family val="3"/>
        <charset val="128"/>
        <scheme val="minor"/>
      </rPr>
      <t>（認定PMの認定申請日から遡って5年以内に1回受講必須）</t>
    </r>
    <rPh sb="5" eb="8">
      <t>キョウギカイ</t>
    </rPh>
    <rPh sb="8" eb="10">
      <t>シュサイ</t>
    </rPh>
    <rPh sb="12" eb="17">
      <t>ニンテイコウシュウカイ</t>
    </rPh>
    <phoneticPr fontId="2"/>
  </si>
  <si>
    <t>ARO協議会主催PM認定講習会</t>
    <phoneticPr fontId="2"/>
  </si>
  <si>
    <t>（２）ARO協議会主催　PM教育セミナー</t>
    <phoneticPr fontId="2"/>
  </si>
  <si>
    <r>
      <t>（５）非臨床開発やプロジェクトマネジメントに活かせる他の認定制度</t>
    </r>
    <r>
      <rPr>
        <sz val="10"/>
        <color rgb="FFFF0000"/>
        <rFont val="游ゴシック"/>
        <family val="3"/>
        <charset val="128"/>
        <scheme val="minor"/>
      </rPr>
      <t>（上限計6単位、申請時に有効な認定・資格等に限る、1年以下の期間は切り捨て）</t>
    </r>
    <rPh sb="3" eb="4">
      <t>ヒ</t>
    </rPh>
    <rPh sb="4" eb="6">
      <t>リンショウ</t>
    </rPh>
    <rPh sb="6" eb="8">
      <t>カイハツ</t>
    </rPh>
    <rPh sb="22" eb="23">
      <t>イ</t>
    </rPh>
    <rPh sb="26" eb="27">
      <t>タ</t>
    </rPh>
    <rPh sb="28" eb="30">
      <t>ニンテイ</t>
    </rPh>
    <rPh sb="30" eb="32">
      <t>セイド</t>
    </rPh>
    <rPh sb="33" eb="35">
      <t>ジョウゲン</t>
    </rPh>
    <rPh sb="35" eb="36">
      <t>ケイ</t>
    </rPh>
    <rPh sb="37" eb="39">
      <t>タンイ</t>
    </rPh>
    <rPh sb="40" eb="43">
      <t>シンセイジ</t>
    </rPh>
    <rPh sb="44" eb="46">
      <t>ユウコウ</t>
    </rPh>
    <rPh sb="47" eb="49">
      <t>ニンテイ</t>
    </rPh>
    <rPh sb="50" eb="52">
      <t>シカク</t>
    </rPh>
    <rPh sb="52" eb="53">
      <t>トウ</t>
    </rPh>
    <rPh sb="54" eb="55">
      <t>カギ</t>
    </rPh>
    <rPh sb="58" eb="61">
      <t>ネンイカ</t>
    </rPh>
    <rPh sb="62" eb="64">
      <t>キカン</t>
    </rPh>
    <rPh sb="65" eb="66">
      <t>キ</t>
    </rPh>
    <rPh sb="67" eb="68">
      <t>ス</t>
    </rPh>
    <phoneticPr fontId="2"/>
  </si>
  <si>
    <r>
      <t>（５）非臨床開発やプロジェクトマネジメントに活かせる他の認定制度</t>
    </r>
    <r>
      <rPr>
        <sz val="10"/>
        <color rgb="FFFF0000"/>
        <rFont val="游ゴシック"/>
        <family val="3"/>
        <charset val="128"/>
        <scheme val="minor"/>
      </rPr>
      <t>（上限計6単位、申請時に有効な認定・資格等に限る、1年以下の期間は切り捨て）</t>
    </r>
    <rPh sb="33" eb="35">
      <t>ジョウゲン</t>
    </rPh>
    <rPh sb="35" eb="36">
      <t>ケイ</t>
    </rPh>
    <rPh sb="37" eb="39">
      <t>タンイ</t>
    </rPh>
    <rPh sb="40" eb="43">
      <t>シンセイジ</t>
    </rPh>
    <rPh sb="44" eb="46">
      <t>ユウコウ</t>
    </rPh>
    <rPh sb="47" eb="49">
      <t>ニンテイ</t>
    </rPh>
    <rPh sb="50" eb="52">
      <t>シカク</t>
    </rPh>
    <rPh sb="52" eb="53">
      <t>トウ</t>
    </rPh>
    <rPh sb="54" eb="55">
      <t>カギ</t>
    </rPh>
    <rPh sb="58" eb="61">
      <t>ネンイカ</t>
    </rPh>
    <rPh sb="62" eb="64">
      <t>キカン</t>
    </rPh>
    <rPh sb="65" eb="66">
      <t>キ</t>
    </rPh>
    <rPh sb="67" eb="68">
      <t>ス</t>
    </rPh>
    <phoneticPr fontId="2"/>
  </si>
  <si>
    <t>PMとの関連性</t>
    <rPh sb="4" eb="7">
      <t>カンレンセイ</t>
    </rPh>
    <phoneticPr fontId="2"/>
  </si>
  <si>
    <t>PMとの関連性</t>
    <rPh sb="0" eb="7">
      <t>ｐｍトノカンレンセイ</t>
    </rPh>
    <phoneticPr fontId="2"/>
  </si>
  <si>
    <t>※1　セミナーの主催者が事前申請し、ARO協議会が認めたセミナーに限る。ただし、2026年度の認定申請までに限り、2024年3月31日以前にARO協議会の法人学術会員が開催したセミナーで、非臨床開発やプロジェクトマネジメントに関する内容については、その受講証明書等を（４）の受講記録として認める。</t>
    <phoneticPr fontId="2"/>
  </si>
  <si>
    <t>第7回学術集会「世界的技術⾰新とAROの国際化」</t>
    <phoneticPr fontId="2"/>
  </si>
  <si>
    <t>〇〇〇〇〇学会　「第1回プロジェクトマネジャー対象セミナー」</t>
    <phoneticPr fontId="2"/>
  </si>
  <si>
    <t>セッション１「〇〇〇〇〇〇〇〇〇〇」座長</t>
    <phoneticPr fontId="2"/>
  </si>
  <si>
    <t>〇〇〇〇学会認定制度</t>
    <phoneticPr fontId="2"/>
  </si>
  <si>
    <t>〇〇〇〇認定初級プロジェクトマネージャー</t>
    <phoneticPr fontId="2"/>
  </si>
  <si>
    <t>受講時間
（時間）</t>
    <rPh sb="0" eb="2">
      <t>ジュコウ</t>
    </rPh>
    <rPh sb="2" eb="4">
      <t>ジカン</t>
    </rPh>
    <rPh sb="6" eb="8">
      <t>ジカン</t>
    </rPh>
    <phoneticPr fontId="2"/>
  </si>
  <si>
    <t>※期間内に複数回受講していても、いずれか1回の受講・参加年月日を記載してください。</t>
  </si>
  <si>
    <r>
      <t>２</t>
    </r>
    <r>
      <rPr>
        <b/>
        <sz val="11"/>
        <rFont val="游ゴシック"/>
        <family val="3"/>
        <charset val="128"/>
        <scheme val="minor"/>
      </rPr>
      <t>．以下の（１）～（５）への参加等</t>
    </r>
    <r>
      <rPr>
        <sz val="10"/>
        <color rgb="FFFF0000"/>
        <rFont val="游ゴシック"/>
        <family val="3"/>
        <charset val="128"/>
        <scheme val="minor"/>
      </rPr>
      <t>（認定PMの認定申請日から遡って5年以内に合計30単位/</t>
    </r>
    <r>
      <rPr>
        <b/>
        <sz val="10"/>
        <color rgb="FFFF0000"/>
        <rFont val="游ゴシック"/>
        <family val="3"/>
        <charset val="128"/>
        <scheme val="minor"/>
      </rPr>
      <t>30単位を大幅に超える記載は不要です。</t>
    </r>
    <r>
      <rPr>
        <sz val="10"/>
        <color rgb="FFFF0000"/>
        <rFont val="游ゴシック"/>
        <family val="3"/>
        <charset val="128"/>
        <scheme val="minor"/>
      </rPr>
      <t>）</t>
    </r>
    <rPh sb="2" eb="4">
      <t>イカ</t>
    </rPh>
    <rPh sb="14" eb="17">
      <t>サンカトウ</t>
    </rPh>
    <rPh sb="38" eb="40">
      <t>ゴウケイ</t>
    </rPh>
    <rPh sb="42" eb="44">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</si>
</sst>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
    <numFmt numFmtId="178" formatCode="yyyy&quot;年&quot;m&quot;月&quot;;@"/>
  </numFmts>
  <fonts count="19">
    <font>
      <sz val="11"/>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b/>
      <sz val="28"/>
      <color theme="1"/>
      <name val="EPSON Pゴシック W6"/>
      <family val="3"/>
      <charset val="128"/>
    </font>
    <font>
      <b/>
      <sz val="11"/>
      <name val="游ゴシック"/>
      <family val="3"/>
      <charset val="128"/>
      <scheme val="minor"/>
    </font>
    <font>
      <u/>
      <sz val="11"/>
      <color theme="10"/>
      <name val="游ゴシック"/>
      <family val="2"/>
      <charset val="128"/>
      <scheme val="minor"/>
    </font>
    <font>
      <b/>
      <sz val="10"/>
      <color rgb="FFFF0000"/>
      <name val="游ゴシック"/>
      <family val="3"/>
      <charset val="128"/>
      <scheme val="minor"/>
    </font>
    <font>
      <b/>
      <u/>
      <sz val="10"/>
      <color theme="10"/>
      <name val="游ゴシック"/>
      <family val="3"/>
      <charset val="128"/>
      <scheme val="minor"/>
    </font>
    <font>
      <sz val="9"/>
      <color rgb="FFFF000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0"/>
        <bgColor indexed="64"/>
      </patternFill>
    </fill>
    <fill>
      <patternFill patternType="solid">
        <fgColor rgb="FFFFFF99"/>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92">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0" xfId="0" applyFont="1">
      <alignment vertical="center"/>
    </xf>
    <xf numFmtId="0" fontId="7" fillId="0" borderId="0" xfId="0" applyFont="1" applyAlignment="1">
      <alignment horizontal="left" vertical="center"/>
    </xf>
    <xf numFmtId="0" fontId="8" fillId="0" borderId="0" xfId="0" applyFont="1">
      <alignment vertical="center"/>
    </xf>
    <xf numFmtId="49" fontId="7" fillId="0" borderId="10" xfId="0" applyNumberFormat="1" applyFont="1" applyBorder="1">
      <alignment vertical="center"/>
    </xf>
    <xf numFmtId="0" fontId="0" fillId="0" borderId="8" xfId="0" applyBorder="1">
      <alignment vertical="center"/>
    </xf>
    <xf numFmtId="49" fontId="7" fillId="0" borderId="2" xfId="0" applyNumberFormat="1" applyFont="1" applyBorder="1">
      <alignment vertical="center"/>
    </xf>
    <xf numFmtId="0" fontId="0" fillId="0" borderId="3" xfId="0" applyBorder="1">
      <alignment vertical="center"/>
    </xf>
    <xf numFmtId="0" fontId="0" fillId="0" borderId="4"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7" fillId="0" borderId="5" xfId="0" applyFont="1" applyBorder="1" applyAlignment="1"/>
    <xf numFmtId="0" fontId="7" fillId="0" borderId="5" xfId="0" applyFont="1" applyBorder="1" applyAlignment="1">
      <alignment horizontal="right"/>
    </xf>
    <xf numFmtId="0" fontId="1" fillId="4" borderId="19" xfId="0" applyFont="1" applyFill="1" applyBorder="1" applyAlignment="1">
      <alignment horizontal="center" vertical="center"/>
    </xf>
    <xf numFmtId="0" fontId="1" fillId="2" borderId="20" xfId="0" applyFont="1" applyFill="1" applyBorder="1" applyAlignment="1">
      <alignment horizontal="center" vertical="center"/>
    </xf>
    <xf numFmtId="0" fontId="17" fillId="0" borderId="3" xfId="1" applyFont="1" applyBorder="1" applyAlignment="1">
      <alignment vertical="center"/>
    </xf>
    <xf numFmtId="0" fontId="0" fillId="0" borderId="0" xfId="0" applyAlignment="1"/>
    <xf numFmtId="0" fontId="0" fillId="0" borderId="5" xfId="0" applyBorder="1">
      <alignment vertical="center"/>
    </xf>
    <xf numFmtId="0" fontId="1" fillId="0" borderId="0" xfId="0" applyFont="1" applyAlignment="1">
      <alignment vertical="center" wrapText="1"/>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Font="1" applyProtection="1">
      <alignment vertical="center"/>
      <protection locked="0"/>
    </xf>
    <xf numFmtId="0" fontId="3"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1" fillId="2" borderId="20"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49" fontId="7" fillId="0" borderId="10" xfId="0" applyNumberFormat="1" applyFont="1" applyBorder="1" applyProtection="1">
      <alignment vertical="center"/>
      <protection locked="0"/>
    </xf>
    <xf numFmtId="0" fontId="0" fillId="0" borderId="8" xfId="0" applyBorder="1" applyProtection="1">
      <alignment vertical="center"/>
      <protection locked="0"/>
    </xf>
    <xf numFmtId="0" fontId="1" fillId="4" borderId="1" xfId="0" applyFont="1" applyFill="1" applyBorder="1" applyAlignment="1" applyProtection="1">
      <alignment horizontal="center" vertical="center"/>
      <protection locked="0"/>
    </xf>
    <xf numFmtId="49" fontId="7" fillId="0" borderId="2" xfId="0" applyNumberFormat="1" applyFont="1"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17" fillId="0" borderId="3" xfId="1" applyFont="1" applyBorder="1" applyAlignment="1" applyProtection="1">
      <alignment vertical="center"/>
      <protection locked="0"/>
    </xf>
    <xf numFmtId="0" fontId="8" fillId="0" borderId="0" xfId="0" applyFont="1" applyProtection="1">
      <alignment vertical="center"/>
      <protection locked="0"/>
    </xf>
    <xf numFmtId="0" fontId="1" fillId="0" borderId="0" xfId="0" applyFont="1" applyAlignment="1" applyProtection="1">
      <alignment vertical="center" wrapText="1"/>
      <protection locked="0"/>
    </xf>
    <xf numFmtId="0" fontId="0" fillId="0" borderId="0" xfId="0" applyAlignment="1" applyProtection="1">
      <protection locked="0"/>
    </xf>
    <xf numFmtId="0" fontId="0" fillId="0" borderId="5" xfId="0" applyBorder="1" applyProtection="1">
      <alignment vertical="center"/>
      <protection locked="0"/>
    </xf>
    <xf numFmtId="0" fontId="7" fillId="0" borderId="5" xfId="0" applyFont="1" applyBorder="1" applyAlignment="1" applyProtection="1">
      <alignment horizontal="right"/>
      <protection locked="0"/>
    </xf>
    <xf numFmtId="0" fontId="7" fillId="0" borderId="5" xfId="0" applyFont="1" applyBorder="1" applyAlignment="1" applyProtection="1">
      <protection locked="0"/>
    </xf>
    <xf numFmtId="0" fontId="1" fillId="0" borderId="0" xfId="0" applyFont="1" applyAlignment="1">
      <alignment horizontal="left" vertical="top" wrapText="1"/>
    </xf>
    <xf numFmtId="0" fontId="1" fillId="0" borderId="8"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1" fillId="4" borderId="0" xfId="0" applyFont="1" applyFill="1" applyAlignment="1">
      <alignment horizontal="left" vertical="center"/>
    </xf>
    <xf numFmtId="0" fontId="1" fillId="4" borderId="0" xfId="0" applyFont="1" applyFill="1" applyAlignment="1">
      <alignment horizontal="center" vertical="center" wrapText="1"/>
    </xf>
    <xf numFmtId="0" fontId="10" fillId="4" borderId="0" xfId="0" applyFont="1" applyFill="1" applyAlignment="1">
      <alignment horizontal="center" vertical="center" wrapText="1"/>
    </xf>
    <xf numFmtId="176" fontId="5" fillId="0" borderId="0" xfId="0" applyNumberFormat="1" applyFont="1" applyAlignment="1">
      <alignment horizontal="center" vertical="center"/>
    </xf>
    <xf numFmtId="0" fontId="5" fillId="0" borderId="0" xfId="0" applyFont="1">
      <alignment vertical="center"/>
    </xf>
    <xf numFmtId="0" fontId="1" fillId="4" borderId="19" xfId="0" applyFont="1" applyFill="1" applyBorder="1" applyAlignment="1" applyProtection="1">
      <alignment horizontal="center" vertical="center"/>
      <protection locked="0"/>
    </xf>
    <xf numFmtId="0" fontId="1" fillId="0" borderId="48" xfId="0" applyFont="1" applyBorder="1" applyAlignment="1" applyProtection="1">
      <alignment horizontal="center" vertical="center" shrinkToFit="1"/>
      <protection locked="0"/>
    </xf>
    <xf numFmtId="0" fontId="1" fillId="0" borderId="49" xfId="0" applyFont="1" applyBorder="1" applyAlignment="1" applyProtection="1">
      <alignment horizontal="center" vertical="center" shrinkToFit="1"/>
      <protection locked="0"/>
    </xf>
    <xf numFmtId="0" fontId="1" fillId="0" borderId="50" xfId="0" applyFont="1" applyBorder="1" applyAlignment="1" applyProtection="1">
      <alignment horizontal="center" vertical="center" shrinkToFit="1"/>
      <protection locked="0"/>
    </xf>
    <xf numFmtId="0" fontId="1" fillId="3" borderId="51" xfId="0" applyFont="1" applyFill="1" applyBorder="1" applyAlignment="1" applyProtection="1">
      <alignment horizontal="left" vertical="center" shrinkToFit="1"/>
      <protection locked="0"/>
    </xf>
    <xf numFmtId="0" fontId="1" fillId="3" borderId="52" xfId="0" applyFont="1" applyFill="1" applyBorder="1" applyAlignment="1" applyProtection="1">
      <alignment horizontal="left" vertical="center" shrinkToFit="1"/>
      <protection locked="0"/>
    </xf>
    <xf numFmtId="0" fontId="1" fillId="0" borderId="36" xfId="0" applyFont="1" applyBorder="1" applyAlignment="1" applyProtection="1">
      <alignment horizontal="center" vertical="center" shrinkToFit="1"/>
      <protection locked="0"/>
    </xf>
    <xf numFmtId="0" fontId="1" fillId="0" borderId="37"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3" borderId="41" xfId="0" applyFont="1" applyFill="1" applyBorder="1" applyAlignment="1" applyProtection="1">
      <alignment horizontal="left" vertical="center" shrinkToFit="1"/>
      <protection locked="0"/>
    </xf>
    <xf numFmtId="0" fontId="1" fillId="3" borderId="39" xfId="0" applyFont="1" applyFill="1" applyBorder="1" applyAlignment="1" applyProtection="1">
      <alignment horizontal="left" vertical="center" shrinkToFit="1"/>
      <protection locked="0"/>
    </xf>
    <xf numFmtId="0" fontId="1" fillId="3" borderId="40" xfId="0" applyFont="1" applyFill="1" applyBorder="1" applyAlignment="1" applyProtection="1">
      <alignment horizontal="left" vertical="center" shrinkToFit="1"/>
      <protection locked="0"/>
    </xf>
    <xf numFmtId="0" fontId="1" fillId="0" borderId="42" xfId="0" applyFont="1" applyBorder="1" applyAlignment="1" applyProtection="1">
      <alignment horizontal="center" vertical="center" shrinkToFit="1"/>
      <protection locked="0"/>
    </xf>
    <xf numFmtId="0" fontId="1" fillId="0" borderId="43"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3" borderId="45" xfId="0" applyFont="1" applyFill="1" applyBorder="1" applyAlignment="1" applyProtection="1">
      <alignment horizontal="left" vertical="center" shrinkToFit="1"/>
      <protection locked="0"/>
    </xf>
    <xf numFmtId="0" fontId="1" fillId="3" borderId="46" xfId="0" applyFont="1" applyFill="1" applyBorder="1" applyAlignment="1" applyProtection="1">
      <alignment horizontal="left" vertical="center" shrinkToFit="1"/>
      <protection locked="0"/>
    </xf>
    <xf numFmtId="0" fontId="1" fillId="3" borderId="47" xfId="0" applyFont="1" applyFill="1" applyBorder="1" applyAlignment="1" applyProtection="1">
      <alignment horizontal="left" vertical="center" shrinkToFi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5" fillId="3" borderId="10" xfId="0" applyNumberFormat="1" applyFont="1" applyFill="1" applyBorder="1" applyAlignment="1" applyProtection="1">
      <alignment horizontal="center" vertical="center" wrapText="1"/>
      <protection locked="0"/>
    </xf>
    <xf numFmtId="176" fontId="5" fillId="3" borderId="8" xfId="0" applyNumberFormat="1" applyFont="1" applyFill="1" applyBorder="1" applyAlignment="1" applyProtection="1">
      <alignment horizontal="center" vertical="center" wrapText="1"/>
      <protection locked="0"/>
    </xf>
    <xf numFmtId="176" fontId="5" fillId="3" borderId="9" xfId="0" applyNumberFormat="1" applyFont="1" applyFill="1" applyBorder="1" applyAlignment="1" applyProtection="1">
      <alignment horizontal="center" vertical="center" wrapText="1"/>
      <protection locked="0"/>
    </xf>
    <xf numFmtId="176" fontId="5" fillId="3" borderId="24" xfId="0" applyNumberFormat="1" applyFont="1" applyFill="1" applyBorder="1" applyAlignment="1" applyProtection="1">
      <alignment horizontal="center" vertical="center" wrapText="1"/>
      <protection locked="0"/>
    </xf>
    <xf numFmtId="176" fontId="5" fillId="3" borderId="0" xfId="0" applyNumberFormat="1" applyFont="1" applyFill="1" applyAlignment="1" applyProtection="1">
      <alignment horizontal="center" vertical="center" wrapText="1"/>
      <protection locked="0"/>
    </xf>
    <xf numFmtId="176" fontId="5" fillId="3" borderId="25"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19"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10" fillId="3" borderId="10"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0" fontId="10" fillId="3" borderId="2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 fillId="0" borderId="58" xfId="0" applyFont="1" applyBorder="1" applyAlignment="1" applyProtection="1">
      <alignment horizontal="center" vertical="center" shrinkToFit="1"/>
      <protection locked="0"/>
    </xf>
    <xf numFmtId="0" fontId="1" fillId="0" borderId="59" xfId="0" applyFont="1" applyBorder="1" applyAlignment="1" applyProtection="1">
      <alignment horizontal="center" vertical="center" shrinkToFit="1"/>
      <protection locked="0"/>
    </xf>
    <xf numFmtId="0" fontId="1" fillId="0" borderId="60" xfId="0" applyFont="1" applyBorder="1" applyAlignment="1" applyProtection="1">
      <alignment horizontal="center" vertical="center" shrinkToFit="1"/>
      <protection locked="0"/>
    </xf>
    <xf numFmtId="0" fontId="1" fillId="3" borderId="6" xfId="0" applyFont="1" applyFill="1" applyBorder="1" applyAlignment="1" applyProtection="1">
      <alignment horizontal="left" vertical="center" shrinkToFit="1"/>
      <protection locked="0"/>
    </xf>
    <xf numFmtId="0" fontId="1" fillId="3" borderId="5" xfId="0" applyFont="1" applyFill="1" applyBorder="1" applyAlignment="1" applyProtection="1">
      <alignment horizontal="left" vertical="center" shrinkToFit="1"/>
      <protection locked="0"/>
    </xf>
    <xf numFmtId="0" fontId="1" fillId="3" borderId="7" xfId="0" applyFont="1" applyFill="1" applyBorder="1" applyAlignment="1" applyProtection="1">
      <alignment horizontal="left" vertical="center" shrinkToFit="1"/>
      <protection locked="0"/>
    </xf>
    <xf numFmtId="176" fontId="5" fillId="3" borderId="6" xfId="0" applyNumberFormat="1" applyFont="1" applyFill="1" applyBorder="1" applyAlignment="1" applyProtection="1">
      <alignment horizontal="center" vertical="center" wrapText="1"/>
      <protection locked="0"/>
    </xf>
    <xf numFmtId="176" fontId="5" fillId="3" borderId="5" xfId="0" applyNumberFormat="1" applyFont="1" applyFill="1" applyBorder="1" applyAlignment="1" applyProtection="1">
      <alignment horizontal="center" vertical="center" wrapText="1"/>
      <protection locked="0"/>
    </xf>
    <xf numFmtId="176" fontId="5" fillId="3" borderId="7" xfId="0" applyNumberFormat="1"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2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6" fillId="5" borderId="1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2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protection locked="0"/>
    </xf>
    <xf numFmtId="0" fontId="1" fillId="3" borderId="51" xfId="0" applyFont="1" applyFill="1" applyBorder="1" applyAlignment="1" applyProtection="1">
      <alignment horizontal="center" vertical="center" shrinkToFit="1"/>
      <protection locked="0"/>
    </xf>
    <xf numFmtId="0" fontId="1" fillId="3" borderId="52" xfId="0" applyFont="1" applyFill="1" applyBorder="1" applyAlignment="1" applyProtection="1">
      <alignment horizontal="center" vertical="center" shrinkToFit="1"/>
      <protection locked="0"/>
    </xf>
    <xf numFmtId="0" fontId="1" fillId="3" borderId="41" xfId="0" applyFont="1" applyFill="1" applyBorder="1" applyAlignment="1" applyProtection="1">
      <alignment horizontal="center" vertical="center" shrinkToFit="1"/>
      <protection locked="0"/>
    </xf>
    <xf numFmtId="0" fontId="1" fillId="3" borderId="39" xfId="0" applyFont="1" applyFill="1" applyBorder="1" applyAlignment="1" applyProtection="1">
      <alignment horizontal="center" vertical="center" shrinkToFit="1"/>
      <protection locked="0"/>
    </xf>
    <xf numFmtId="0" fontId="1" fillId="3" borderId="40" xfId="0" applyFont="1" applyFill="1" applyBorder="1" applyAlignment="1" applyProtection="1">
      <alignment horizontal="center" vertical="center" shrinkToFit="1"/>
      <protection locked="0"/>
    </xf>
    <xf numFmtId="0" fontId="1" fillId="3" borderId="45" xfId="0" applyFont="1" applyFill="1" applyBorder="1" applyAlignment="1" applyProtection="1">
      <alignment horizontal="center" vertical="center" shrinkToFit="1"/>
      <protection locked="0"/>
    </xf>
    <xf numFmtId="0" fontId="1" fillId="3" borderId="46" xfId="0" applyFont="1" applyFill="1" applyBorder="1" applyAlignment="1" applyProtection="1">
      <alignment horizontal="center" vertical="center" shrinkToFit="1"/>
      <protection locked="0"/>
    </xf>
    <xf numFmtId="0" fontId="1" fillId="3" borderId="47" xfId="0" applyFont="1" applyFill="1" applyBorder="1" applyAlignment="1" applyProtection="1">
      <alignment horizontal="center" vertical="center" shrinkToFit="1"/>
      <protection locked="0"/>
    </xf>
    <xf numFmtId="0" fontId="6" fillId="4" borderId="19" xfId="0" applyFont="1" applyFill="1" applyBorder="1" applyAlignment="1">
      <alignment horizontal="center" vertical="center" wrapText="1"/>
    </xf>
    <xf numFmtId="0" fontId="10" fillId="3" borderId="19" xfId="0" applyFont="1" applyFill="1" applyBorder="1" applyAlignment="1" applyProtection="1">
      <alignment horizontal="center" vertical="center" wrapText="1"/>
      <protection locked="0"/>
    </xf>
    <xf numFmtId="0" fontId="1" fillId="3" borderId="53" xfId="0" applyFont="1" applyFill="1" applyBorder="1" applyAlignment="1" applyProtection="1">
      <alignment horizontal="left" vertical="center" shrinkToFit="1"/>
      <protection locked="0"/>
    </xf>
    <xf numFmtId="0" fontId="1" fillId="3" borderId="54" xfId="0" applyFont="1" applyFill="1" applyBorder="1" applyAlignment="1" applyProtection="1">
      <alignment horizontal="left" vertical="center" shrinkToFit="1"/>
      <protection locked="0"/>
    </xf>
    <xf numFmtId="0" fontId="1" fillId="2" borderId="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0"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176" fontId="1" fillId="2" borderId="19" xfId="0" applyNumberFormat="1" applyFont="1" applyFill="1" applyBorder="1" applyAlignment="1">
      <alignment horizontal="center" vertical="center" wrapText="1"/>
    </xf>
    <xf numFmtId="176" fontId="1" fillId="2" borderId="55" xfId="0" applyNumberFormat="1" applyFont="1" applyFill="1" applyBorder="1" applyAlignment="1">
      <alignment horizontal="center" vertical="center" wrapText="1"/>
    </xf>
    <xf numFmtId="176" fontId="1" fillId="2" borderId="56" xfId="0" applyNumberFormat="1" applyFont="1" applyFill="1" applyBorder="1" applyAlignment="1">
      <alignment horizontal="center" vertical="center" wrapText="1"/>
    </xf>
    <xf numFmtId="176" fontId="1" fillId="2" borderId="57"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1" fillId="2" borderId="6" xfId="0" applyNumberFormat="1"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176" fontId="1" fillId="2" borderId="7" xfId="0" applyNumberFormat="1" applyFont="1" applyFill="1" applyBorder="1" applyAlignment="1">
      <alignment horizontal="center" vertical="center" wrapText="1"/>
    </xf>
    <xf numFmtId="0" fontId="1" fillId="0" borderId="8"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7" fillId="0" borderId="1" xfId="0" applyFont="1" applyBorder="1" applyProtection="1">
      <alignment vertical="center"/>
      <protection locked="0"/>
    </xf>
    <xf numFmtId="177" fontId="6" fillId="5" borderId="1" xfId="0" applyNumberFormat="1" applyFont="1" applyFill="1" applyBorder="1" applyAlignment="1">
      <alignment horizontal="center" vertical="center" wrapText="1"/>
    </xf>
    <xf numFmtId="0" fontId="0" fillId="0" borderId="1" xfId="0" applyBorder="1" applyAlignment="1" applyProtection="1">
      <alignment horizontal="center" vertical="center"/>
      <protection locked="0"/>
    </xf>
    <xf numFmtId="177" fontId="13" fillId="5" borderId="5" xfId="0" applyNumberFormat="1" applyFont="1" applyFill="1" applyBorder="1" applyAlignment="1">
      <alignment horizontal="center" vertical="center"/>
    </xf>
    <xf numFmtId="0" fontId="1" fillId="3" borderId="6" xfId="0" applyFont="1" applyFill="1" applyBorder="1" applyAlignment="1" applyProtection="1">
      <alignment horizontal="left" vertical="center" wrapText="1" shrinkToFit="1"/>
      <protection locked="0"/>
    </xf>
    <xf numFmtId="0" fontId="1" fillId="3" borderId="5" xfId="0" applyFont="1" applyFill="1" applyBorder="1" applyAlignment="1" applyProtection="1">
      <alignment horizontal="left" vertical="center" wrapText="1" shrinkToFit="1"/>
      <protection locked="0"/>
    </xf>
    <xf numFmtId="0" fontId="1" fillId="3" borderId="7" xfId="0" applyFont="1" applyFill="1" applyBorder="1" applyAlignment="1" applyProtection="1">
      <alignment horizontal="left" vertical="center" wrapText="1" shrinkToFit="1"/>
      <protection locked="0"/>
    </xf>
    <xf numFmtId="0" fontId="6" fillId="0" borderId="0" xfId="0" applyFont="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4" borderId="6" xfId="0" applyFont="1" applyFill="1" applyBorder="1" applyAlignment="1" applyProtection="1">
      <alignment horizontal="left" vertical="center"/>
      <protection locked="0"/>
    </xf>
    <xf numFmtId="0" fontId="1" fillId="4" borderId="5" xfId="0" applyFont="1" applyFill="1" applyBorder="1" applyAlignment="1" applyProtection="1">
      <alignment horizontal="left" vertical="center"/>
      <protection locked="0"/>
    </xf>
    <xf numFmtId="176" fontId="5" fillId="3" borderId="6" xfId="0" applyNumberFormat="1" applyFont="1" applyFill="1" applyBorder="1" applyAlignment="1" applyProtection="1">
      <alignment horizontal="center" vertical="center"/>
      <protection locked="0"/>
    </xf>
    <xf numFmtId="176" fontId="5" fillId="3" borderId="5" xfId="0" applyNumberFormat="1" applyFont="1" applyFill="1" applyBorder="1" applyAlignment="1" applyProtection="1">
      <alignment horizontal="center" vertical="center"/>
      <protection locked="0"/>
    </xf>
    <xf numFmtId="176" fontId="5" fillId="3" borderId="7" xfId="0" applyNumberFormat="1"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wrapText="1"/>
      <protection locked="0"/>
    </xf>
    <xf numFmtId="176" fontId="5" fillId="3" borderId="27" xfId="0" applyNumberFormat="1" applyFont="1" applyFill="1" applyBorder="1" applyAlignment="1" applyProtection="1">
      <alignment horizontal="center" vertical="center" wrapText="1"/>
      <protection locked="0"/>
    </xf>
    <xf numFmtId="176" fontId="5" fillId="3" borderId="28" xfId="0" applyNumberFormat="1" applyFont="1" applyFill="1" applyBorder="1" applyAlignment="1" applyProtection="1">
      <alignment horizontal="center" vertical="center" wrapText="1"/>
      <protection locked="0"/>
    </xf>
    <xf numFmtId="176" fontId="5" fillId="3" borderId="29" xfId="0" applyNumberFormat="1" applyFont="1" applyFill="1" applyBorder="1" applyAlignment="1" applyProtection="1">
      <alignment horizontal="center" vertical="center" wrapText="1"/>
      <protection locked="0"/>
    </xf>
    <xf numFmtId="0" fontId="1" fillId="3" borderId="26" xfId="0" applyFont="1" applyFill="1" applyBorder="1" applyAlignment="1" applyProtection="1">
      <alignment horizontal="center" vertical="center" wrapText="1"/>
      <protection locked="0"/>
    </xf>
    <xf numFmtId="0" fontId="6" fillId="5" borderId="26"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10" fillId="3" borderId="26" xfId="0" applyFont="1" applyFill="1" applyBorder="1" applyAlignment="1" applyProtection="1">
      <alignment horizontal="center" vertical="center" wrapText="1"/>
      <protection locked="0"/>
    </xf>
    <xf numFmtId="0" fontId="1" fillId="0" borderId="31" xfId="0" applyFont="1" applyBorder="1" applyAlignment="1" applyProtection="1">
      <alignment horizontal="center" vertical="center" shrinkToFit="1"/>
      <protection locked="0"/>
    </xf>
    <xf numFmtId="0" fontId="1" fillId="0" borderId="32"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3" borderId="34" xfId="0" applyFont="1" applyFill="1" applyBorder="1" applyAlignment="1" applyProtection="1">
      <alignment horizontal="left" vertical="center" shrinkToFit="1"/>
      <protection locked="0"/>
    </xf>
    <xf numFmtId="0" fontId="1" fillId="3" borderId="35" xfId="0" applyFont="1" applyFill="1" applyBorder="1" applyAlignment="1" applyProtection="1">
      <alignment horizontal="left" vertical="center" shrinkToFit="1"/>
      <protection locked="0"/>
    </xf>
    <xf numFmtId="0" fontId="1" fillId="4" borderId="26" xfId="0" applyFont="1" applyFill="1" applyBorder="1" applyAlignment="1" applyProtection="1">
      <alignment horizontal="center" vertical="center"/>
      <protection locked="0"/>
    </xf>
    <xf numFmtId="0" fontId="6" fillId="4" borderId="26" xfId="0" applyFont="1" applyFill="1" applyBorder="1" applyAlignment="1">
      <alignment horizontal="center" vertical="center" wrapText="1"/>
    </xf>
    <xf numFmtId="0" fontId="1" fillId="3" borderId="27" xfId="0" applyFont="1" applyFill="1" applyBorder="1" applyAlignment="1" applyProtection="1">
      <alignment horizontal="center" vertical="center" wrapText="1"/>
      <protection locked="0"/>
    </xf>
    <xf numFmtId="0" fontId="1" fillId="3" borderId="28" xfId="0" applyFont="1" applyFill="1" applyBorder="1" applyAlignment="1" applyProtection="1">
      <alignment horizontal="center" vertical="center" wrapText="1"/>
      <protection locked="0"/>
    </xf>
    <xf numFmtId="0" fontId="1" fillId="3" borderId="29" xfId="0" applyFont="1" applyFill="1" applyBorder="1" applyAlignment="1" applyProtection="1">
      <alignment horizontal="center" vertical="center" wrapText="1"/>
      <protection locked="0"/>
    </xf>
    <xf numFmtId="0" fontId="6" fillId="5" borderId="27"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10" fillId="3" borderId="27" xfId="0" applyFont="1" applyFill="1" applyBorder="1" applyAlignment="1" applyProtection="1">
      <alignment horizontal="center" vertical="center" wrapText="1"/>
      <protection locked="0"/>
    </xf>
    <xf numFmtId="0" fontId="10" fillId="3" borderId="29" xfId="0" applyFont="1" applyFill="1" applyBorder="1" applyAlignment="1" applyProtection="1">
      <alignment horizontal="center" vertical="center" wrapText="1"/>
      <protection locked="0"/>
    </xf>
    <xf numFmtId="178" fontId="1" fillId="3" borderId="55" xfId="0" applyNumberFormat="1" applyFont="1" applyFill="1" applyBorder="1" applyAlignment="1" applyProtection="1">
      <alignment horizontal="center" vertical="center" wrapText="1"/>
      <protection locked="0"/>
    </xf>
    <xf numFmtId="178" fontId="1" fillId="3" borderId="56" xfId="0" applyNumberFormat="1" applyFont="1" applyFill="1" applyBorder="1" applyAlignment="1" applyProtection="1">
      <alignment horizontal="center" vertical="center" wrapText="1"/>
      <protection locked="0"/>
    </xf>
    <xf numFmtId="178" fontId="1" fillId="3" borderId="57" xfId="0" applyNumberFormat="1" applyFont="1" applyFill="1" applyBorder="1" applyAlignment="1" applyProtection="1">
      <alignment horizontal="center" vertical="center" wrapText="1"/>
      <protection locked="0"/>
    </xf>
    <xf numFmtId="177" fontId="6" fillId="5" borderId="19" xfId="0" applyNumberFormat="1" applyFont="1" applyFill="1" applyBorder="1" applyAlignment="1">
      <alignment horizontal="center" vertical="center" wrapText="1"/>
    </xf>
    <xf numFmtId="0" fontId="1" fillId="3" borderId="2" xfId="0" applyFont="1" applyFill="1" applyBorder="1" applyAlignment="1" applyProtection="1">
      <alignment horizontal="left" vertical="center" wrapText="1" shrinkToFit="1"/>
      <protection locked="0"/>
    </xf>
    <xf numFmtId="0" fontId="1" fillId="3" borderId="3" xfId="0" applyFont="1" applyFill="1" applyBorder="1" applyAlignment="1" applyProtection="1">
      <alignment horizontal="left" vertical="center" wrapText="1" shrinkToFit="1"/>
      <protection locked="0"/>
    </xf>
    <xf numFmtId="0" fontId="1" fillId="3" borderId="4" xfId="0" applyFont="1" applyFill="1" applyBorder="1" applyAlignment="1" applyProtection="1">
      <alignment horizontal="left" vertical="center" wrapText="1" shrinkToFit="1"/>
      <protection locked="0"/>
    </xf>
    <xf numFmtId="0" fontId="1" fillId="3" borderId="6" xfId="0" applyFont="1" applyFill="1" applyBorder="1" applyAlignment="1" applyProtection="1">
      <alignment horizontal="center" vertical="center" wrapText="1" shrinkToFit="1"/>
      <protection locked="0"/>
    </xf>
    <xf numFmtId="0" fontId="1" fillId="3" borderId="5" xfId="0" applyFont="1" applyFill="1" applyBorder="1" applyAlignment="1" applyProtection="1">
      <alignment horizontal="center" vertical="center" wrapText="1" shrinkToFit="1"/>
      <protection locked="0"/>
    </xf>
    <xf numFmtId="0" fontId="1" fillId="3" borderId="7" xfId="0" applyFont="1" applyFill="1" applyBorder="1" applyAlignment="1" applyProtection="1">
      <alignment horizontal="center" vertical="center" wrapText="1" shrinkToFit="1"/>
      <protection locked="0"/>
    </xf>
    <xf numFmtId="178" fontId="1" fillId="3" borderId="6" xfId="0" applyNumberFormat="1" applyFont="1" applyFill="1" applyBorder="1" applyAlignment="1" applyProtection="1">
      <alignment horizontal="center" vertical="center" wrapText="1"/>
      <protection locked="0"/>
    </xf>
    <xf numFmtId="178" fontId="1" fillId="3" borderId="5" xfId="0" applyNumberFormat="1" applyFont="1" applyFill="1" applyBorder="1" applyAlignment="1" applyProtection="1">
      <alignment horizontal="center" vertical="center" wrapText="1"/>
      <protection locked="0"/>
    </xf>
    <xf numFmtId="178" fontId="1" fillId="3" borderId="7" xfId="0" applyNumberFormat="1" applyFont="1" applyFill="1" applyBorder="1" applyAlignment="1" applyProtection="1">
      <alignment horizontal="center" vertical="center" wrapText="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1" fillId="3" borderId="51" xfId="0" applyFont="1" applyFill="1" applyBorder="1" applyAlignment="1" applyProtection="1">
      <alignment horizontal="left" vertical="center" wrapText="1" shrinkToFit="1"/>
      <protection locked="0"/>
    </xf>
    <xf numFmtId="0" fontId="10" fillId="3" borderId="26"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 xfId="0" applyFont="1" applyFill="1" applyBorder="1" applyAlignment="1">
      <alignment horizontal="center" vertical="center" wrapText="1"/>
    </xf>
    <xf numFmtId="176" fontId="5" fillId="3" borderId="10" xfId="0" applyNumberFormat="1" applyFont="1" applyFill="1" applyBorder="1" applyAlignment="1">
      <alignment horizontal="center" vertical="center" wrapText="1"/>
    </xf>
    <xf numFmtId="176" fontId="5" fillId="3" borderId="8" xfId="0" applyNumberFormat="1" applyFont="1" applyFill="1" applyBorder="1" applyAlignment="1">
      <alignment horizontal="center" vertical="center" wrapText="1"/>
    </xf>
    <xf numFmtId="176" fontId="5" fillId="3" borderId="9" xfId="0" applyNumberFormat="1" applyFont="1" applyFill="1" applyBorder="1" applyAlignment="1">
      <alignment horizontal="center" vertical="center" wrapText="1"/>
    </xf>
    <xf numFmtId="176" fontId="5" fillId="3" borderId="24" xfId="0" applyNumberFormat="1" applyFont="1" applyFill="1" applyBorder="1" applyAlignment="1">
      <alignment horizontal="center" vertical="center" wrapText="1"/>
    </xf>
    <xf numFmtId="176" fontId="5" fillId="3" borderId="0" xfId="0" applyNumberFormat="1" applyFont="1" applyFill="1" applyAlignment="1">
      <alignment horizontal="center" vertical="center" wrapText="1"/>
    </xf>
    <xf numFmtId="176" fontId="5" fillId="3" borderId="25"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 fillId="3" borderId="19" xfId="0" applyFont="1" applyFill="1" applyBorder="1" applyAlignment="1">
      <alignment horizontal="center" vertical="center" wrapText="1"/>
    </xf>
    <xf numFmtId="176" fontId="5" fillId="3" borderId="27" xfId="0" applyNumberFormat="1" applyFont="1" applyFill="1" applyBorder="1" applyAlignment="1">
      <alignment horizontal="center" vertical="center" wrapText="1"/>
    </xf>
    <xf numFmtId="176" fontId="5" fillId="3" borderId="28" xfId="0" applyNumberFormat="1" applyFont="1" applyFill="1" applyBorder="1" applyAlignment="1">
      <alignment horizontal="center" vertical="center" wrapText="1"/>
    </xf>
    <xf numFmtId="176" fontId="5" fillId="3" borderId="29" xfId="0" applyNumberFormat="1" applyFont="1" applyFill="1" applyBorder="1" applyAlignment="1">
      <alignment horizontal="center" vertical="center" wrapText="1"/>
    </xf>
    <xf numFmtId="0" fontId="4" fillId="3" borderId="26" xfId="0" applyFont="1" applyFill="1" applyBorder="1" applyAlignment="1">
      <alignment horizontal="center" vertical="center" wrapText="1"/>
    </xf>
    <xf numFmtId="0" fontId="1" fillId="3" borderId="26" xfId="0" applyFont="1" applyFill="1" applyBorder="1" applyAlignment="1">
      <alignment horizontal="center" vertical="center" wrapText="1"/>
    </xf>
    <xf numFmtId="176" fontId="1" fillId="2" borderId="24" xfId="0" applyNumberFormat="1" applyFont="1" applyFill="1" applyBorder="1" applyAlignment="1">
      <alignment horizontal="center" vertical="center" wrapText="1"/>
    </xf>
    <xf numFmtId="176" fontId="1" fillId="2" borderId="0" xfId="0" applyNumberFormat="1" applyFont="1" applyFill="1" applyAlignment="1">
      <alignment horizontal="center" vertical="center" wrapText="1"/>
    </xf>
    <xf numFmtId="176" fontId="1" fillId="2" borderId="25"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8" fontId="1" fillId="3" borderId="1" xfId="0" applyNumberFormat="1" applyFont="1" applyFill="1" applyBorder="1" applyAlignment="1" applyProtection="1">
      <alignment horizontal="center" vertical="center" wrapText="1"/>
      <protection locked="0"/>
    </xf>
    <xf numFmtId="177" fontId="13" fillId="0" borderId="5" xfId="0" applyNumberFormat="1" applyFont="1" applyBorder="1" applyAlignment="1">
      <alignment horizontal="center" vertical="center"/>
    </xf>
    <xf numFmtId="0" fontId="7" fillId="0" borderId="1" xfId="0" applyFont="1" applyBorder="1">
      <alignment vertical="center"/>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0" fillId="0" borderId="1" xfId="0" applyBorder="1" applyAlignment="1">
      <alignment horizontal="center" vertical="center"/>
    </xf>
    <xf numFmtId="178" fontId="1" fillId="3" borderId="24" xfId="0" applyNumberFormat="1" applyFont="1" applyFill="1" applyBorder="1" applyAlignment="1" applyProtection="1">
      <alignment horizontal="center" vertical="center" wrapText="1"/>
      <protection locked="0"/>
    </xf>
    <xf numFmtId="178" fontId="1" fillId="3" borderId="0" xfId="0" applyNumberFormat="1" applyFont="1" applyFill="1" applyAlignment="1" applyProtection="1">
      <alignment horizontal="center" vertical="center" wrapText="1"/>
      <protection locked="0"/>
    </xf>
    <xf numFmtId="178" fontId="1" fillId="3" borderId="25" xfId="0" applyNumberFormat="1" applyFont="1" applyFill="1" applyBorder="1" applyAlignment="1" applyProtection="1">
      <alignment horizontal="center" vertical="center" wrapText="1"/>
      <protection locked="0"/>
    </xf>
    <xf numFmtId="176" fontId="5" fillId="3" borderId="6" xfId="0" applyNumberFormat="1" applyFont="1" applyFill="1" applyBorder="1" applyAlignment="1">
      <alignment horizontal="center" vertical="center" wrapText="1"/>
    </xf>
    <xf numFmtId="176" fontId="5" fillId="3" borderId="5" xfId="0" applyNumberFormat="1" applyFont="1" applyFill="1" applyBorder="1" applyAlignment="1">
      <alignment horizontal="center" vertical="center" wrapText="1"/>
    </xf>
    <xf numFmtId="176" fontId="5" fillId="3" borderId="7" xfId="0" applyNumberFormat="1" applyFont="1" applyFill="1" applyBorder="1" applyAlignment="1">
      <alignment horizontal="center" vertical="center" wrapText="1"/>
    </xf>
    <xf numFmtId="0" fontId="6" fillId="5" borderId="26" xfId="0" applyFont="1" applyFill="1" applyBorder="1" applyAlignment="1" applyProtection="1">
      <alignment horizontal="center" vertical="center" wrapText="1"/>
      <protection locked="0"/>
    </xf>
    <xf numFmtId="0" fontId="6" fillId="0" borderId="0" xfId="0" applyFont="1" applyAlignment="1">
      <alignment horizontal="center" vertical="center"/>
    </xf>
    <xf numFmtId="0" fontId="5" fillId="0" borderId="5" xfId="0" applyFont="1" applyBorder="1" applyAlignment="1">
      <alignment horizontal="center" vertical="center"/>
    </xf>
    <xf numFmtId="0" fontId="5" fillId="3" borderId="5" xfId="0" applyFont="1" applyFill="1" applyBorder="1" applyAlignment="1">
      <alignment horizontal="center" vertical="center"/>
    </xf>
    <xf numFmtId="0" fontId="1" fillId="4" borderId="6" xfId="0" applyFont="1" applyFill="1" applyBorder="1" applyAlignment="1">
      <alignment horizontal="left" vertical="center"/>
    </xf>
    <xf numFmtId="0" fontId="1" fillId="4" borderId="5" xfId="0" applyFont="1" applyFill="1" applyBorder="1" applyAlignment="1">
      <alignment horizontal="left" vertical="center"/>
    </xf>
    <xf numFmtId="176" fontId="5" fillId="3" borderId="6" xfId="0" applyNumberFormat="1" applyFont="1" applyFill="1" applyBorder="1" applyAlignment="1">
      <alignment horizontal="center" vertical="center"/>
    </xf>
    <xf numFmtId="176" fontId="5" fillId="3" borderId="5" xfId="0" applyNumberFormat="1" applyFont="1" applyFill="1" applyBorder="1" applyAlignment="1">
      <alignment horizontal="center" vertical="center"/>
    </xf>
    <xf numFmtId="176" fontId="5" fillId="3" borderId="7" xfId="0" applyNumberFormat="1" applyFont="1" applyFill="1" applyBorder="1" applyAlignment="1">
      <alignment horizontal="center" vertical="center"/>
    </xf>
    <xf numFmtId="0" fontId="1" fillId="4" borderId="1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3" xfId="0" applyFont="1" applyFill="1" applyBorder="1" applyAlignment="1">
      <alignment horizontal="center" vertical="center" wrapText="1"/>
    </xf>
  </cellXfs>
  <cellStyles count="2">
    <cellStyle name="ハイパーリンク" xfId="1" builtinId="8"/>
    <cellStyle name="標準" xfId="0" builtinId="0"/>
  </cellStyles>
  <dxfs count="7">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s>
  <tableStyles count="0" defaultTableStyle="TableStyleMedium2" defaultPivotStyle="PivotStyleLight16"/>
  <colors>
    <mruColors>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xdr:colOff>
      <xdr:row>0</xdr:row>
      <xdr:rowOff>190500</xdr:rowOff>
    </xdr:from>
    <xdr:to>
      <xdr:col>9</xdr:col>
      <xdr:colOff>45720</xdr:colOff>
      <xdr:row>3</xdr:row>
      <xdr:rowOff>116989</xdr:rowOff>
    </xdr:to>
    <xdr:sp macro="" textlink="">
      <xdr:nvSpPr>
        <xdr:cNvPr id="2" name="四角形: 角を丸くする 1">
          <a:extLst>
            <a:ext uri="{FF2B5EF4-FFF2-40B4-BE49-F238E27FC236}">
              <a16:creationId xmlns:a16="http://schemas.microsoft.com/office/drawing/2014/main" id="{658EF2AC-1458-434E-B08F-CED6B80FAF7F}"/>
            </a:ext>
          </a:extLst>
        </xdr:cNvPr>
        <xdr:cNvSpPr/>
      </xdr:nvSpPr>
      <xdr:spPr>
        <a:xfrm>
          <a:off x="175260" y="190500"/>
          <a:ext cx="2232660" cy="574189"/>
        </a:xfrm>
        <a:prstGeom prst="roundRect">
          <a:avLst/>
        </a:prstGeom>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1">
              <a:solidFill>
                <a:srgbClr val="FF0000"/>
              </a:solidFill>
            </a:rPr>
            <a:t>水色のセル部分のみ入力してください。黄色セルは自動計算です。</a:t>
          </a:r>
        </a:p>
      </xdr:txBody>
    </xdr:sp>
    <xdr:clientData fPrintsWithSheet="0"/>
  </xdr:twoCellAnchor>
  <xdr:twoCellAnchor>
    <xdr:from>
      <xdr:col>0</xdr:col>
      <xdr:colOff>0</xdr:colOff>
      <xdr:row>114</xdr:row>
      <xdr:rowOff>7620</xdr:rowOff>
    </xdr:from>
    <xdr:to>
      <xdr:col>31</xdr:col>
      <xdr:colOff>178846</xdr:colOff>
      <xdr:row>125</xdr:row>
      <xdr:rowOff>190500</xdr:rowOff>
    </xdr:to>
    <xdr:grpSp>
      <xdr:nvGrpSpPr>
        <xdr:cNvPr id="10" name="グループ化 9">
          <a:extLst>
            <a:ext uri="{FF2B5EF4-FFF2-40B4-BE49-F238E27FC236}">
              <a16:creationId xmlns:a16="http://schemas.microsoft.com/office/drawing/2014/main" id="{75235DE5-D700-BE88-D531-0508E8ED8F43}"/>
            </a:ext>
          </a:extLst>
        </xdr:cNvPr>
        <xdr:cNvGrpSpPr/>
      </xdr:nvGrpSpPr>
      <xdr:grpSpPr>
        <a:xfrm>
          <a:off x="0" y="21099145"/>
          <a:ext cx="8630696" cy="3189605"/>
          <a:chOff x="0" y="15087600"/>
          <a:chExt cx="8576086" cy="3200400"/>
        </a:xfrm>
      </xdr:grpSpPr>
      <xdr:pic>
        <xdr:nvPicPr>
          <xdr:cNvPr id="6" name="図 5">
            <a:extLst>
              <a:ext uri="{FF2B5EF4-FFF2-40B4-BE49-F238E27FC236}">
                <a16:creationId xmlns:a16="http://schemas.microsoft.com/office/drawing/2014/main" id="{6105112D-D1D8-E7EF-7BA0-DF93B4B226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756816"/>
            <a:ext cx="8576086" cy="2502255"/>
          </a:xfrm>
          <a:prstGeom prst="rect">
            <a:avLst/>
          </a:prstGeom>
        </xdr:spPr>
      </xdr:pic>
      <xdr:sp macro="" textlink="">
        <xdr:nvSpPr>
          <xdr:cNvPr id="7" name="正方形/長方形 6">
            <a:extLst>
              <a:ext uri="{FF2B5EF4-FFF2-40B4-BE49-F238E27FC236}">
                <a16:creationId xmlns:a16="http://schemas.microsoft.com/office/drawing/2014/main" id="{A7D8EEA8-15A8-9167-80A8-15B4371F9AC3}"/>
              </a:ext>
            </a:extLst>
          </xdr:cNvPr>
          <xdr:cNvSpPr/>
        </xdr:nvSpPr>
        <xdr:spPr>
          <a:xfrm>
            <a:off x="160020" y="15788640"/>
            <a:ext cx="8305800" cy="2499360"/>
          </a:xfrm>
          <a:prstGeom prst="rect">
            <a:avLst/>
          </a:prstGeom>
          <a:noFill/>
          <a:ln w="19050">
            <a:solidFill>
              <a:srgbClr val="C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 name="直線矢印コネクタ 8">
            <a:extLst>
              <a:ext uri="{FF2B5EF4-FFF2-40B4-BE49-F238E27FC236}">
                <a16:creationId xmlns:a16="http://schemas.microsoft.com/office/drawing/2014/main" id="{9705F1E6-A959-8C99-25F8-99FDA2A9AA50}"/>
              </a:ext>
            </a:extLst>
          </xdr:cNvPr>
          <xdr:cNvCxnSpPr/>
        </xdr:nvCxnSpPr>
        <xdr:spPr>
          <a:xfrm>
            <a:off x="7421880" y="15087600"/>
            <a:ext cx="0" cy="731520"/>
          </a:xfrm>
          <a:prstGeom prst="straightConnector1">
            <a:avLst/>
          </a:prstGeom>
          <a:ln>
            <a:solidFill>
              <a:srgbClr val="C00000"/>
            </a:solidFill>
            <a:prstDash val="sysDot"/>
            <a:tailEnd type="triangle"/>
          </a:ln>
        </xdr:spPr>
        <xdr:style>
          <a:lnRef idx="2">
            <a:schemeClr val="accent1"/>
          </a:lnRef>
          <a:fillRef idx="0">
            <a:schemeClr val="accent1"/>
          </a:fillRef>
          <a:effectRef idx="1">
            <a:schemeClr val="accent1"/>
          </a:effectRef>
          <a:fontRef idx="minor">
            <a:schemeClr val="tx1"/>
          </a:fontRef>
        </xdr:style>
      </xdr:cxn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53340</xdr:colOff>
      <xdr:row>49</xdr:row>
      <xdr:rowOff>22860</xdr:rowOff>
    </xdr:from>
    <xdr:to>
      <xdr:col>32</xdr:col>
      <xdr:colOff>125506</xdr:colOff>
      <xdr:row>61</xdr:row>
      <xdr:rowOff>190500</xdr:rowOff>
    </xdr:to>
    <xdr:grpSp>
      <xdr:nvGrpSpPr>
        <xdr:cNvPr id="35" name="グループ化 34">
          <a:extLst>
            <a:ext uri="{FF2B5EF4-FFF2-40B4-BE49-F238E27FC236}">
              <a16:creationId xmlns:a16="http://schemas.microsoft.com/office/drawing/2014/main" id="{54953823-0969-4A0D-B828-933439CCAA89}"/>
            </a:ext>
          </a:extLst>
        </xdr:cNvPr>
        <xdr:cNvGrpSpPr/>
      </xdr:nvGrpSpPr>
      <xdr:grpSpPr>
        <a:xfrm>
          <a:off x="212090" y="13008610"/>
          <a:ext cx="8635141" cy="3202940"/>
          <a:chOff x="0" y="15087600"/>
          <a:chExt cx="8576086" cy="3200400"/>
        </a:xfrm>
      </xdr:grpSpPr>
      <xdr:pic>
        <xdr:nvPicPr>
          <xdr:cNvPr id="37" name="図 36">
            <a:extLst>
              <a:ext uri="{FF2B5EF4-FFF2-40B4-BE49-F238E27FC236}">
                <a16:creationId xmlns:a16="http://schemas.microsoft.com/office/drawing/2014/main" id="{3AA62EEC-76EE-55B9-EEB7-A77866F351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756816"/>
            <a:ext cx="8576086" cy="2502255"/>
          </a:xfrm>
          <a:prstGeom prst="rect">
            <a:avLst/>
          </a:prstGeom>
        </xdr:spPr>
      </xdr:pic>
      <xdr:sp macro="" textlink="">
        <xdr:nvSpPr>
          <xdr:cNvPr id="38" name="正方形/長方形 37">
            <a:extLst>
              <a:ext uri="{FF2B5EF4-FFF2-40B4-BE49-F238E27FC236}">
                <a16:creationId xmlns:a16="http://schemas.microsoft.com/office/drawing/2014/main" id="{AC16B89C-3AB0-B9BB-8E72-E4F162E08858}"/>
              </a:ext>
            </a:extLst>
          </xdr:cNvPr>
          <xdr:cNvSpPr/>
        </xdr:nvSpPr>
        <xdr:spPr>
          <a:xfrm>
            <a:off x="160020" y="15788640"/>
            <a:ext cx="8305800" cy="2499360"/>
          </a:xfrm>
          <a:prstGeom prst="rect">
            <a:avLst/>
          </a:prstGeom>
          <a:noFill/>
          <a:ln w="19050">
            <a:solidFill>
              <a:srgbClr val="C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矢印コネクタ 40">
            <a:extLst>
              <a:ext uri="{FF2B5EF4-FFF2-40B4-BE49-F238E27FC236}">
                <a16:creationId xmlns:a16="http://schemas.microsoft.com/office/drawing/2014/main" id="{7690EA2B-999A-41AD-99D8-65BD9C91139D}"/>
              </a:ext>
            </a:extLst>
          </xdr:cNvPr>
          <xdr:cNvCxnSpPr/>
        </xdr:nvCxnSpPr>
        <xdr:spPr>
          <a:xfrm>
            <a:off x="7421880" y="15087600"/>
            <a:ext cx="0" cy="731520"/>
          </a:xfrm>
          <a:prstGeom prst="straightConnector1">
            <a:avLst/>
          </a:prstGeom>
          <a:ln>
            <a:solidFill>
              <a:srgbClr val="C00000"/>
            </a:solidFill>
            <a:prstDash val="sysDot"/>
            <a:tailEnd type="triangle"/>
          </a:ln>
        </xdr:spPr>
        <xdr:style>
          <a:lnRef idx="2">
            <a:schemeClr val="accent1"/>
          </a:lnRef>
          <a:fillRef idx="0">
            <a:schemeClr val="accent1"/>
          </a:fillRef>
          <a:effectRef idx="1">
            <a:schemeClr val="accent1"/>
          </a:effectRef>
          <a:fontRef idx="minor">
            <a:schemeClr val="tx1"/>
          </a:fontRef>
        </xdr:style>
      </xdr:cxnSp>
    </xdr:grpSp>
    <xdr:clientData fPrintsWithSheet="0"/>
  </xdr:twoCellAnchor>
  <xdr:twoCellAnchor>
    <xdr:from>
      <xdr:col>41</xdr:col>
      <xdr:colOff>166146</xdr:colOff>
      <xdr:row>4</xdr:row>
      <xdr:rowOff>45720</xdr:rowOff>
    </xdr:from>
    <xdr:to>
      <xdr:col>48</xdr:col>
      <xdr:colOff>243840</xdr:colOff>
      <xdr:row>6</xdr:row>
      <xdr:rowOff>258781</xdr:rowOff>
    </xdr:to>
    <xdr:sp macro="" textlink="">
      <xdr:nvSpPr>
        <xdr:cNvPr id="2" name="四角形: 角を丸くする 1">
          <a:extLst>
            <a:ext uri="{FF2B5EF4-FFF2-40B4-BE49-F238E27FC236}">
              <a16:creationId xmlns:a16="http://schemas.microsoft.com/office/drawing/2014/main" id="{AD6B0538-AD48-4774-9EA7-E27236887C4B}"/>
            </a:ext>
          </a:extLst>
        </xdr:cNvPr>
        <xdr:cNvSpPr/>
      </xdr:nvSpPr>
      <xdr:spPr>
        <a:xfrm>
          <a:off x="11306586" y="922020"/>
          <a:ext cx="1891254" cy="548341"/>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旧姓での認定を希望する者は、全様式の氏名欄を統一してください。</a:t>
          </a:r>
        </a:p>
      </xdr:txBody>
    </xdr:sp>
    <xdr:clientData/>
  </xdr:twoCellAnchor>
  <xdr:twoCellAnchor>
    <xdr:from>
      <xdr:col>32</xdr:col>
      <xdr:colOff>91440</xdr:colOff>
      <xdr:row>3</xdr:row>
      <xdr:rowOff>114300</xdr:rowOff>
    </xdr:from>
    <xdr:to>
      <xdr:col>41</xdr:col>
      <xdr:colOff>166146</xdr:colOff>
      <xdr:row>5</xdr:row>
      <xdr:rowOff>213211</xdr:rowOff>
    </xdr:to>
    <xdr:cxnSp macro="">
      <xdr:nvCxnSpPr>
        <xdr:cNvPr id="3" name="直線矢印コネクタ 2">
          <a:extLst>
            <a:ext uri="{FF2B5EF4-FFF2-40B4-BE49-F238E27FC236}">
              <a16:creationId xmlns:a16="http://schemas.microsoft.com/office/drawing/2014/main" id="{8C2F46E2-9EC2-4958-B543-CF08FDD96F06}"/>
            </a:ext>
          </a:extLst>
        </xdr:cNvPr>
        <xdr:cNvCxnSpPr>
          <a:stCxn id="2" idx="1"/>
        </xdr:cNvCxnSpPr>
      </xdr:nvCxnSpPr>
      <xdr:spPr>
        <a:xfrm flipH="1" flipV="1">
          <a:off x="8763000" y="762000"/>
          <a:ext cx="2543586" cy="434191"/>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42</xdr:col>
      <xdr:colOff>91440</xdr:colOff>
      <xdr:row>43</xdr:row>
      <xdr:rowOff>137608</xdr:rowOff>
    </xdr:from>
    <xdr:to>
      <xdr:col>48</xdr:col>
      <xdr:colOff>126103</xdr:colOff>
      <xdr:row>44</xdr:row>
      <xdr:rowOff>0</xdr:rowOff>
    </xdr:to>
    <xdr:sp macro="" textlink="">
      <xdr:nvSpPr>
        <xdr:cNvPr id="5" name="四角形: 角を丸くする 4">
          <a:extLst>
            <a:ext uri="{FF2B5EF4-FFF2-40B4-BE49-F238E27FC236}">
              <a16:creationId xmlns:a16="http://schemas.microsoft.com/office/drawing/2014/main" id="{8CFC87CC-455C-4FED-A8ED-96E29891AB62}"/>
            </a:ext>
          </a:extLst>
        </xdr:cNvPr>
        <xdr:cNvSpPr/>
      </xdr:nvSpPr>
      <xdr:spPr>
        <a:xfrm>
          <a:off x="11399520" y="12992548"/>
          <a:ext cx="1680583" cy="535343"/>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自動の計算式が入力されているため変更はできません。</a:t>
          </a:r>
        </a:p>
      </xdr:txBody>
    </xdr:sp>
    <xdr:clientData/>
  </xdr:twoCellAnchor>
  <xdr:twoCellAnchor>
    <xdr:from>
      <xdr:col>44</xdr:col>
      <xdr:colOff>266700</xdr:colOff>
      <xdr:row>44</xdr:row>
      <xdr:rowOff>0</xdr:rowOff>
    </xdr:from>
    <xdr:to>
      <xdr:col>45</xdr:col>
      <xdr:colOff>121920</xdr:colOff>
      <xdr:row>44</xdr:row>
      <xdr:rowOff>7620</xdr:rowOff>
    </xdr:to>
    <xdr:cxnSp macro="">
      <xdr:nvCxnSpPr>
        <xdr:cNvPr id="6" name="直線矢印コネクタ 5">
          <a:extLst>
            <a:ext uri="{FF2B5EF4-FFF2-40B4-BE49-F238E27FC236}">
              <a16:creationId xmlns:a16="http://schemas.microsoft.com/office/drawing/2014/main" id="{08DE62D7-1F55-413C-964A-31A811480EC8}"/>
            </a:ext>
          </a:extLst>
        </xdr:cNvPr>
        <xdr:cNvCxnSpPr/>
      </xdr:nvCxnSpPr>
      <xdr:spPr>
        <a:xfrm flipH="1">
          <a:off x="12123420" y="13510260"/>
          <a:ext cx="129540" cy="213360"/>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35</xdr:col>
      <xdr:colOff>26818</xdr:colOff>
      <xdr:row>6</xdr:row>
      <xdr:rowOff>134618</xdr:rowOff>
    </xdr:from>
    <xdr:to>
      <xdr:col>40</xdr:col>
      <xdr:colOff>200013</xdr:colOff>
      <xdr:row>9</xdr:row>
      <xdr:rowOff>111661</xdr:rowOff>
    </xdr:to>
    <xdr:sp macro="" textlink="">
      <xdr:nvSpPr>
        <xdr:cNvPr id="12" name="四角形: 角を丸くする 11">
          <a:extLst>
            <a:ext uri="{FF2B5EF4-FFF2-40B4-BE49-F238E27FC236}">
              <a16:creationId xmlns:a16="http://schemas.microsoft.com/office/drawing/2014/main" id="{70959B35-9CDA-6C18-3789-6EAB9628147C}"/>
            </a:ext>
          </a:extLst>
        </xdr:cNvPr>
        <xdr:cNvSpPr/>
      </xdr:nvSpPr>
      <xdr:spPr>
        <a:xfrm>
          <a:off x="9475618" y="1347468"/>
          <a:ext cx="1538445" cy="675543"/>
        </a:xfrm>
        <a:prstGeom prst="roundRect">
          <a:avLst>
            <a:gd name="adj" fmla="val 10395"/>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根拠資料は「左上余白」に該当の番号を記載してください。</a:t>
          </a:r>
        </a:p>
      </xdr:txBody>
    </xdr:sp>
    <xdr:clientData/>
  </xdr:twoCellAnchor>
  <xdr:twoCellAnchor>
    <xdr:from>
      <xdr:col>31</xdr:col>
      <xdr:colOff>0</xdr:colOff>
      <xdr:row>7</xdr:row>
      <xdr:rowOff>124410</xdr:rowOff>
    </xdr:from>
    <xdr:to>
      <xdr:col>35</xdr:col>
      <xdr:colOff>28088</xdr:colOff>
      <xdr:row>7</xdr:row>
      <xdr:rowOff>195580</xdr:rowOff>
    </xdr:to>
    <xdr:cxnSp macro="">
      <xdr:nvCxnSpPr>
        <xdr:cNvPr id="17" name="直線矢印コネクタ 16">
          <a:extLst>
            <a:ext uri="{FF2B5EF4-FFF2-40B4-BE49-F238E27FC236}">
              <a16:creationId xmlns:a16="http://schemas.microsoft.com/office/drawing/2014/main" id="{07802514-028B-4723-82A9-B9BE9E6CC396}"/>
            </a:ext>
          </a:extLst>
        </xdr:cNvPr>
        <xdr:cNvCxnSpPr>
          <a:stCxn id="12" idx="1"/>
        </xdr:cNvCxnSpPr>
      </xdr:nvCxnSpPr>
      <xdr:spPr>
        <a:xfrm flipH="1">
          <a:off x="8356600" y="1686510"/>
          <a:ext cx="1120288" cy="71170"/>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129540</xdr:colOff>
      <xdr:row>12</xdr:row>
      <xdr:rowOff>279400</xdr:rowOff>
    </xdr:from>
    <xdr:to>
      <xdr:col>48</xdr:col>
      <xdr:colOff>121920</xdr:colOff>
      <xdr:row>13</xdr:row>
      <xdr:rowOff>121994</xdr:rowOff>
    </xdr:to>
    <xdr:sp macro="" textlink="">
      <xdr:nvSpPr>
        <xdr:cNvPr id="21" name="四角形: 角を丸くする 20">
          <a:extLst>
            <a:ext uri="{FF2B5EF4-FFF2-40B4-BE49-F238E27FC236}">
              <a16:creationId xmlns:a16="http://schemas.microsoft.com/office/drawing/2014/main" id="{7A6F316B-CF6C-4DD1-AB2A-466C76C69D97}"/>
            </a:ext>
          </a:extLst>
        </xdr:cNvPr>
        <xdr:cNvSpPr/>
      </xdr:nvSpPr>
      <xdr:spPr>
        <a:xfrm>
          <a:off x="11216640" y="2876550"/>
          <a:ext cx="1795780" cy="344244"/>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黄色のセルは自動の計算式が入力されているため変更はできません。</a:t>
          </a:r>
        </a:p>
      </xdr:txBody>
    </xdr:sp>
    <xdr:clientData/>
  </xdr:twoCellAnchor>
  <xdr:twoCellAnchor>
    <xdr:from>
      <xdr:col>38</xdr:col>
      <xdr:colOff>152400</xdr:colOff>
      <xdr:row>12</xdr:row>
      <xdr:rowOff>352462</xdr:rowOff>
    </xdr:from>
    <xdr:to>
      <xdr:col>41</xdr:col>
      <xdr:colOff>129540</xdr:colOff>
      <xdr:row>13</xdr:row>
      <xdr:rowOff>90170</xdr:rowOff>
    </xdr:to>
    <xdr:cxnSp macro="">
      <xdr:nvCxnSpPr>
        <xdr:cNvPr id="22" name="直線矢印コネクタ 21">
          <a:extLst>
            <a:ext uri="{FF2B5EF4-FFF2-40B4-BE49-F238E27FC236}">
              <a16:creationId xmlns:a16="http://schemas.microsoft.com/office/drawing/2014/main" id="{47A311DA-4EE0-475A-9108-E92574405EE1}"/>
            </a:ext>
          </a:extLst>
        </xdr:cNvPr>
        <xdr:cNvCxnSpPr>
          <a:stCxn id="21" idx="1"/>
        </xdr:cNvCxnSpPr>
      </xdr:nvCxnSpPr>
      <xdr:spPr>
        <a:xfrm flipH="1">
          <a:off x="10420350" y="2949612"/>
          <a:ext cx="796290" cy="239358"/>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139700</xdr:colOff>
      <xdr:row>18</xdr:row>
      <xdr:rowOff>76200</xdr:rowOff>
    </xdr:from>
    <xdr:to>
      <xdr:col>52</xdr:col>
      <xdr:colOff>0</xdr:colOff>
      <xdr:row>22</xdr:row>
      <xdr:rowOff>60960</xdr:rowOff>
    </xdr:to>
    <xdr:sp macro="" textlink="">
      <xdr:nvSpPr>
        <xdr:cNvPr id="26" name="四角形: 角を丸くする 25">
          <a:extLst>
            <a:ext uri="{FF2B5EF4-FFF2-40B4-BE49-F238E27FC236}">
              <a16:creationId xmlns:a16="http://schemas.microsoft.com/office/drawing/2014/main" id="{DE84AD39-48CE-4DDA-ACD0-C9FE51BC6E15}"/>
            </a:ext>
          </a:extLst>
        </xdr:cNvPr>
        <xdr:cNvSpPr/>
      </xdr:nvSpPr>
      <xdr:spPr>
        <a:xfrm>
          <a:off x="11280140" y="4320540"/>
          <a:ext cx="2771140" cy="899160"/>
        </a:xfrm>
        <a:prstGeom prst="roundRect">
          <a:avLst>
            <a:gd name="adj" fmla="val 8179"/>
          </a:avLst>
        </a:prstGeom>
        <a:solidFill>
          <a:srgbClr val="FFFFFF">
            <a:alpha val="89804"/>
          </a:srgbClr>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rgbClr val="FF0000"/>
              </a:solidFill>
            </a:rPr>
            <a:t>「添付資料」欄に表示される資料を参考に、参加形態を証明できる資料を添付してください。</a:t>
          </a:r>
          <a:endParaRPr kumimoji="1" lang="en-US" altLang="ja-JP" sz="800" b="1">
            <a:solidFill>
              <a:srgbClr val="FF0000"/>
            </a:solidFill>
          </a:endParaRPr>
        </a:p>
        <a:p>
          <a:pPr algn="l"/>
          <a:r>
            <a:rPr kumimoji="1" lang="ja-JP" altLang="en-US" sz="800" b="1">
              <a:solidFill>
                <a:srgbClr val="FF0000"/>
              </a:solidFill>
            </a:rPr>
            <a:t>また添付資料には「添付資料番号」欄で選択した番号を付番してください。</a:t>
          </a:r>
        </a:p>
      </xdr:txBody>
    </xdr:sp>
    <xdr:clientData/>
  </xdr:twoCellAnchor>
  <xdr:twoCellAnchor>
    <xdr:from>
      <xdr:col>38</xdr:col>
      <xdr:colOff>146050</xdr:colOff>
      <xdr:row>18</xdr:row>
      <xdr:rowOff>7620</xdr:rowOff>
    </xdr:from>
    <xdr:to>
      <xdr:col>41</xdr:col>
      <xdr:colOff>139700</xdr:colOff>
      <xdr:row>20</xdr:row>
      <xdr:rowOff>68580</xdr:rowOff>
    </xdr:to>
    <xdr:cxnSp macro="">
      <xdr:nvCxnSpPr>
        <xdr:cNvPr id="27" name="直線矢印コネクタ 26">
          <a:extLst>
            <a:ext uri="{FF2B5EF4-FFF2-40B4-BE49-F238E27FC236}">
              <a16:creationId xmlns:a16="http://schemas.microsoft.com/office/drawing/2014/main" id="{C057AA11-D01F-446E-9DEA-14EE38B78B8A}"/>
            </a:ext>
          </a:extLst>
        </xdr:cNvPr>
        <xdr:cNvCxnSpPr>
          <a:stCxn id="26" idx="1"/>
        </xdr:cNvCxnSpPr>
      </xdr:nvCxnSpPr>
      <xdr:spPr>
        <a:xfrm flipH="1" flipV="1">
          <a:off x="10463530" y="4251960"/>
          <a:ext cx="816610" cy="518160"/>
        </a:xfrm>
        <a:prstGeom prst="straightConnector1">
          <a:avLst/>
        </a:prstGeom>
        <a:ln w="127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42</xdr:col>
      <xdr:colOff>76200</xdr:colOff>
      <xdr:row>23</xdr:row>
      <xdr:rowOff>15240</xdr:rowOff>
    </xdr:from>
    <xdr:to>
      <xdr:col>51</xdr:col>
      <xdr:colOff>260350</xdr:colOff>
      <xdr:row>27</xdr:row>
      <xdr:rowOff>50800</xdr:rowOff>
    </xdr:to>
    <xdr:sp macro="" textlink="">
      <xdr:nvSpPr>
        <xdr:cNvPr id="36" name="四角形: 角を丸くする 35">
          <a:extLst>
            <a:ext uri="{FF2B5EF4-FFF2-40B4-BE49-F238E27FC236}">
              <a16:creationId xmlns:a16="http://schemas.microsoft.com/office/drawing/2014/main" id="{E900C7A6-4583-412C-B582-4716E4BAB192}"/>
            </a:ext>
          </a:extLst>
        </xdr:cNvPr>
        <xdr:cNvSpPr/>
      </xdr:nvSpPr>
      <xdr:spPr>
        <a:xfrm>
          <a:off x="11328400" y="5400040"/>
          <a:ext cx="2641600" cy="1223010"/>
        </a:xfrm>
        <a:prstGeom prst="roundRect">
          <a:avLst>
            <a:gd name="adj" fmla="val 4198"/>
          </a:avLst>
        </a:prstGeom>
        <a:solidFill>
          <a:srgbClr val="FFFFFF"/>
        </a:solidFill>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不要な行の削除は自由に行ってください。また追加行を開いても行が不足する場合は事務局にお知らせください。行を編集すると、単位合計の数値がズレる場合がありますので、かならずご確認ください。</a:t>
          </a:r>
          <a:endParaRPr kumimoji="1" lang="en-US" altLang="ja-JP" sz="800" b="1">
            <a:solidFill>
              <a:sysClr val="windowText" lastClr="000000"/>
            </a:solidFill>
          </a:endParaRPr>
        </a:p>
        <a:p>
          <a:pPr algn="l"/>
          <a:r>
            <a:rPr kumimoji="1" lang="ja-JP" altLang="en-US" sz="800" b="1">
              <a:solidFill>
                <a:sysClr val="windowText" lastClr="000000"/>
              </a:solidFill>
            </a:rPr>
            <a:t>不明なエラーは事務局までお問合せください。</a:t>
          </a:r>
        </a:p>
      </xdr:txBody>
    </xdr:sp>
    <xdr:clientData/>
  </xdr:twoCellAnchor>
  <xdr:twoCellAnchor>
    <xdr:from>
      <xdr:col>41</xdr:col>
      <xdr:colOff>144780</xdr:colOff>
      <xdr:row>13</xdr:row>
      <xdr:rowOff>196850</xdr:rowOff>
    </xdr:from>
    <xdr:to>
      <xdr:col>52</xdr:col>
      <xdr:colOff>7620</xdr:colOff>
      <xdr:row>18</xdr:row>
      <xdr:rowOff>12700</xdr:rowOff>
    </xdr:to>
    <xdr:sp macro="" textlink="">
      <xdr:nvSpPr>
        <xdr:cNvPr id="39" name="四角形: 角を丸くする 38">
          <a:extLst>
            <a:ext uri="{FF2B5EF4-FFF2-40B4-BE49-F238E27FC236}">
              <a16:creationId xmlns:a16="http://schemas.microsoft.com/office/drawing/2014/main" id="{27B81B6A-0046-4C74-80EA-77AD039330BE}"/>
            </a:ext>
          </a:extLst>
        </xdr:cNvPr>
        <xdr:cNvSpPr/>
      </xdr:nvSpPr>
      <xdr:spPr>
        <a:xfrm>
          <a:off x="11285220" y="3298190"/>
          <a:ext cx="2773680" cy="958850"/>
        </a:xfrm>
        <a:prstGeom prst="roundRect">
          <a:avLst>
            <a:gd name="adj" fmla="val 7184"/>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ysClr val="windowText" lastClr="000000"/>
              </a:solidFill>
            </a:rPr>
            <a:t>受講時間で付与単位を計算する場合、受講時間の計算単位は</a:t>
          </a:r>
          <a:r>
            <a:rPr kumimoji="1" lang="en-US" altLang="ja-JP" sz="800" b="1">
              <a:solidFill>
                <a:sysClr val="windowText" lastClr="000000"/>
              </a:solidFill>
            </a:rPr>
            <a:t>1</a:t>
          </a:r>
          <a:r>
            <a:rPr kumimoji="1" lang="ja-JP" altLang="en-US" sz="800" b="1">
              <a:solidFill>
                <a:sysClr val="windowText" lastClr="000000"/>
              </a:solidFill>
            </a:rPr>
            <a:t>時間ごととします。</a:t>
          </a:r>
          <a:endParaRPr kumimoji="1" lang="en-US" altLang="ja-JP" sz="800" b="1">
            <a:solidFill>
              <a:sysClr val="windowText" lastClr="000000"/>
            </a:solidFill>
          </a:endParaRPr>
        </a:p>
        <a:p>
          <a:pPr algn="l"/>
          <a:r>
            <a:rPr kumimoji="1" lang="ja-JP" altLang="en-US" sz="800" b="1">
              <a:solidFill>
                <a:sysClr val="windowText" lastClr="000000"/>
              </a:solidFill>
            </a:rPr>
            <a:t>例）</a:t>
          </a:r>
          <a:r>
            <a:rPr kumimoji="1" lang="en-US" altLang="ja-JP" sz="800" b="1">
              <a:solidFill>
                <a:sysClr val="windowText" lastClr="000000"/>
              </a:solidFill>
            </a:rPr>
            <a:t>1</a:t>
          </a:r>
          <a:r>
            <a:rPr kumimoji="1" lang="ja-JP" altLang="en-US" sz="800" b="1">
              <a:solidFill>
                <a:sysClr val="windowText" lastClr="000000"/>
              </a:solidFill>
            </a:rPr>
            <a:t>時間</a:t>
          </a:r>
          <a:r>
            <a:rPr kumimoji="1" lang="en-US" altLang="ja-JP" sz="800" b="1">
              <a:solidFill>
                <a:sysClr val="windowText" lastClr="000000"/>
              </a:solidFill>
            </a:rPr>
            <a:t>45</a:t>
          </a:r>
          <a:r>
            <a:rPr kumimoji="1" lang="ja-JP" altLang="en-US" sz="800" b="1">
              <a:solidFill>
                <a:sysClr val="windowText" lastClr="000000"/>
              </a:solidFill>
            </a:rPr>
            <a:t>分の場合でも「</a:t>
          </a:r>
          <a:r>
            <a:rPr kumimoji="1" lang="en-US" altLang="ja-JP" sz="800" b="1">
              <a:solidFill>
                <a:sysClr val="windowText" lastClr="000000"/>
              </a:solidFill>
            </a:rPr>
            <a:t>1</a:t>
          </a:r>
          <a:r>
            <a:rPr kumimoji="1" lang="ja-JP" altLang="en-US" sz="800" b="1">
              <a:solidFill>
                <a:sysClr val="windowText" lastClr="000000"/>
              </a:solidFill>
            </a:rPr>
            <a:t>」と入力。小数点は</a:t>
          </a:r>
          <a:r>
            <a:rPr kumimoji="1" lang="en-US" altLang="ja-JP" sz="800" b="1">
              <a:solidFill>
                <a:sysClr val="windowText" lastClr="000000"/>
              </a:solidFill>
            </a:rPr>
            <a:t>×</a:t>
          </a:r>
          <a:endParaRPr kumimoji="1" lang="ja-JP" altLang="en-US" sz="800" b="1">
            <a:solidFill>
              <a:sysClr val="windowText" lastClr="000000"/>
            </a:solidFill>
          </a:endParaRPr>
        </a:p>
      </xdr:txBody>
    </xdr:sp>
    <xdr:clientData/>
  </xdr:twoCellAnchor>
  <xdr:twoCellAnchor>
    <xdr:from>
      <xdr:col>32</xdr:col>
      <xdr:colOff>220980</xdr:colOff>
      <xdr:row>15</xdr:row>
      <xdr:rowOff>121920</xdr:rowOff>
    </xdr:from>
    <xdr:to>
      <xdr:col>41</xdr:col>
      <xdr:colOff>144780</xdr:colOff>
      <xdr:row>15</xdr:row>
      <xdr:rowOff>219075</xdr:rowOff>
    </xdr:to>
    <xdr:cxnSp macro="">
      <xdr:nvCxnSpPr>
        <xdr:cNvPr id="40" name="直線矢印コネクタ 39">
          <a:extLst>
            <a:ext uri="{FF2B5EF4-FFF2-40B4-BE49-F238E27FC236}">
              <a16:creationId xmlns:a16="http://schemas.microsoft.com/office/drawing/2014/main" id="{FA9A6EFF-E357-438F-B432-69354E824768}"/>
            </a:ext>
          </a:extLst>
        </xdr:cNvPr>
        <xdr:cNvCxnSpPr>
          <a:stCxn id="39" idx="1"/>
        </xdr:cNvCxnSpPr>
      </xdr:nvCxnSpPr>
      <xdr:spPr>
        <a:xfrm flipH="1" flipV="1">
          <a:off x="8892540" y="3680460"/>
          <a:ext cx="2392680" cy="97155"/>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41</xdr:col>
      <xdr:colOff>132895</xdr:colOff>
      <xdr:row>0</xdr:row>
      <xdr:rowOff>91440</xdr:rowOff>
    </xdr:from>
    <xdr:to>
      <xdr:col>48</xdr:col>
      <xdr:colOff>18676</xdr:colOff>
      <xdr:row>2</xdr:row>
      <xdr:rowOff>97837</xdr:rowOff>
    </xdr:to>
    <xdr:sp macro="" textlink="">
      <xdr:nvSpPr>
        <xdr:cNvPr id="7" name="四角形: 角を丸くする 6">
          <a:extLst>
            <a:ext uri="{FF2B5EF4-FFF2-40B4-BE49-F238E27FC236}">
              <a16:creationId xmlns:a16="http://schemas.microsoft.com/office/drawing/2014/main" id="{266474B7-0DA2-4B97-BBD4-95317CE584F7}"/>
            </a:ext>
          </a:extLst>
        </xdr:cNvPr>
        <xdr:cNvSpPr/>
      </xdr:nvSpPr>
      <xdr:spPr>
        <a:xfrm>
          <a:off x="11273335" y="91440"/>
          <a:ext cx="1699341" cy="547417"/>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800" b="1">
              <a:solidFill>
                <a:sysClr val="windowText" lastClr="000000"/>
              </a:solidFill>
            </a:rPr>
            <a:t>更新用の申請書は別の様式になりますのでご留意ください。</a:t>
          </a:r>
        </a:p>
      </xdr:txBody>
    </xdr:sp>
    <xdr:clientData/>
  </xdr:twoCellAnchor>
  <xdr:twoCellAnchor>
    <xdr:from>
      <xdr:col>30</xdr:col>
      <xdr:colOff>266700</xdr:colOff>
      <xdr:row>0</xdr:row>
      <xdr:rowOff>157480</xdr:rowOff>
    </xdr:from>
    <xdr:to>
      <xdr:col>41</xdr:col>
      <xdr:colOff>132895</xdr:colOff>
      <xdr:row>1</xdr:row>
      <xdr:rowOff>52498</xdr:rowOff>
    </xdr:to>
    <xdr:cxnSp macro="">
      <xdr:nvCxnSpPr>
        <xdr:cNvPr id="8" name="直線矢印コネクタ 7">
          <a:extLst>
            <a:ext uri="{FF2B5EF4-FFF2-40B4-BE49-F238E27FC236}">
              <a16:creationId xmlns:a16="http://schemas.microsoft.com/office/drawing/2014/main" id="{7FE3BBBC-263E-4AD2-B815-698FBE97DF26}"/>
            </a:ext>
          </a:extLst>
        </xdr:cNvPr>
        <xdr:cNvCxnSpPr>
          <a:stCxn id="7" idx="1"/>
        </xdr:cNvCxnSpPr>
      </xdr:nvCxnSpPr>
      <xdr:spPr>
        <a:xfrm flipH="1" flipV="1">
          <a:off x="8389620" y="157480"/>
          <a:ext cx="2883715" cy="207438"/>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215900</xdr:colOff>
      <xdr:row>49</xdr:row>
      <xdr:rowOff>19050</xdr:rowOff>
    </xdr:from>
    <xdr:to>
      <xdr:col>7</xdr:col>
      <xdr:colOff>195132</xdr:colOff>
      <xdr:row>51</xdr:row>
      <xdr:rowOff>375286</xdr:rowOff>
    </xdr:to>
    <xdr:cxnSp macro="">
      <xdr:nvCxnSpPr>
        <xdr:cNvPr id="10" name="直線矢印コネクタ 9">
          <a:extLst>
            <a:ext uri="{FF2B5EF4-FFF2-40B4-BE49-F238E27FC236}">
              <a16:creationId xmlns:a16="http://schemas.microsoft.com/office/drawing/2014/main" id="{914E1BA8-63BB-4128-B1CE-E64BA26A3844}"/>
            </a:ext>
          </a:extLst>
        </xdr:cNvPr>
        <xdr:cNvCxnSpPr>
          <a:cxnSpLocks/>
        </xdr:cNvCxnSpPr>
      </xdr:nvCxnSpPr>
      <xdr:spPr>
        <a:xfrm flipH="1" flipV="1">
          <a:off x="1473200" y="13716000"/>
          <a:ext cx="525332" cy="953136"/>
        </a:xfrm>
        <a:prstGeom prst="straightConnector1">
          <a:avLst/>
        </a:prstGeom>
        <a:ln w="1905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15240</xdr:colOff>
      <xdr:row>0</xdr:row>
      <xdr:rowOff>167640</xdr:rowOff>
    </xdr:from>
    <xdr:to>
      <xdr:col>9</xdr:col>
      <xdr:colOff>53340</xdr:colOff>
      <xdr:row>3</xdr:row>
      <xdr:rowOff>94129</xdr:rowOff>
    </xdr:to>
    <xdr:sp macro="" textlink="">
      <xdr:nvSpPr>
        <xdr:cNvPr id="11" name="四角形: 角を丸くする 10">
          <a:extLst>
            <a:ext uri="{FF2B5EF4-FFF2-40B4-BE49-F238E27FC236}">
              <a16:creationId xmlns:a16="http://schemas.microsoft.com/office/drawing/2014/main" id="{1DAECE02-2CF9-4D49-BB86-63F1D2CE736B}"/>
            </a:ext>
          </a:extLst>
        </xdr:cNvPr>
        <xdr:cNvSpPr/>
      </xdr:nvSpPr>
      <xdr:spPr>
        <a:xfrm>
          <a:off x="182880" y="167640"/>
          <a:ext cx="2232660" cy="574189"/>
        </a:xfrm>
        <a:prstGeom prst="roundRect">
          <a:avLst/>
        </a:prstGeom>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1">
              <a:solidFill>
                <a:srgbClr val="FF0000"/>
              </a:solidFill>
            </a:rPr>
            <a:t>水色のセル部分のみ入力してください。黄色セルは自動計算です。</a:t>
          </a:r>
        </a:p>
      </xdr:txBody>
    </xdr:sp>
    <xdr:clientData/>
  </xdr:twoCellAnchor>
  <xdr:twoCellAnchor>
    <xdr:from>
      <xdr:col>13</xdr:col>
      <xdr:colOff>7620</xdr:colOff>
      <xdr:row>45</xdr:row>
      <xdr:rowOff>60288</xdr:rowOff>
    </xdr:from>
    <xdr:to>
      <xdr:col>20</xdr:col>
      <xdr:colOff>228601</xdr:colOff>
      <xdr:row>49</xdr:row>
      <xdr:rowOff>60960</xdr:rowOff>
    </xdr:to>
    <xdr:sp macro="" textlink="">
      <xdr:nvSpPr>
        <xdr:cNvPr id="4" name="四角形: 角を丸くする 3">
          <a:extLst>
            <a:ext uri="{FF2B5EF4-FFF2-40B4-BE49-F238E27FC236}">
              <a16:creationId xmlns:a16="http://schemas.microsoft.com/office/drawing/2014/main" id="{EB2BC834-199C-482D-90DA-F15C38C747DA}"/>
            </a:ext>
          </a:extLst>
        </xdr:cNvPr>
        <xdr:cNvSpPr/>
      </xdr:nvSpPr>
      <xdr:spPr>
        <a:xfrm>
          <a:off x="3467100" y="11749368"/>
          <a:ext cx="2141221" cy="1136052"/>
        </a:xfrm>
        <a:prstGeom prst="roundRect">
          <a:avLst>
            <a:gd name="adj" fmla="val 12643"/>
          </a:avLst>
        </a:prstGeom>
        <a:solidFill>
          <a:srgbClr val="FFFFFF">
            <a:alpha val="89804"/>
          </a:srgb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b="1">
              <a:solidFill>
                <a:srgbClr val="FF0000"/>
              </a:solidFill>
            </a:rPr>
            <a:t>認定期間は添付する認定証等で確認できる期間を入力してください。</a:t>
          </a:r>
          <a:endParaRPr kumimoji="1" lang="en-US" altLang="ja-JP" sz="900" b="1">
            <a:solidFill>
              <a:srgbClr val="FF0000"/>
            </a:solidFill>
          </a:endParaRPr>
        </a:p>
        <a:p>
          <a:pPr algn="l"/>
          <a:r>
            <a:rPr kumimoji="1" lang="ja-JP" altLang="en-US" sz="900" b="1">
              <a:solidFill>
                <a:srgbClr val="FF0000"/>
              </a:solidFill>
            </a:rPr>
            <a:t>無期限の認定の場合は、「認定終了月」を</a:t>
          </a:r>
          <a:r>
            <a:rPr kumimoji="1" lang="en-US" altLang="ja-JP" sz="900" b="1">
              <a:solidFill>
                <a:srgbClr val="FF0000"/>
              </a:solidFill>
            </a:rPr>
            <a:t>2024/10</a:t>
          </a:r>
          <a:r>
            <a:rPr kumimoji="1" lang="ja-JP" altLang="en-US" sz="900" b="1">
              <a:solidFill>
                <a:srgbClr val="FF0000"/>
              </a:solidFill>
            </a:rPr>
            <a:t>としてください。</a:t>
          </a:r>
        </a:p>
      </xdr:txBody>
    </xdr:sp>
    <xdr:clientData/>
  </xdr:twoCellAnchor>
  <xdr:twoCellAnchor>
    <xdr:from>
      <xdr:col>35</xdr:col>
      <xdr:colOff>205740</xdr:colOff>
      <xdr:row>22</xdr:row>
      <xdr:rowOff>15240</xdr:rowOff>
    </xdr:from>
    <xdr:to>
      <xdr:col>42</xdr:col>
      <xdr:colOff>68580</xdr:colOff>
      <xdr:row>24</xdr:row>
      <xdr:rowOff>0</xdr:rowOff>
    </xdr:to>
    <xdr:cxnSp macro="">
      <xdr:nvCxnSpPr>
        <xdr:cNvPr id="14" name="直線矢印コネクタ 13">
          <a:extLst>
            <a:ext uri="{FF2B5EF4-FFF2-40B4-BE49-F238E27FC236}">
              <a16:creationId xmlns:a16="http://schemas.microsoft.com/office/drawing/2014/main" id="{24D0FF5D-C3C9-434E-82F4-DD4E9A4D0B9F}"/>
            </a:ext>
          </a:extLst>
        </xdr:cNvPr>
        <xdr:cNvCxnSpPr/>
      </xdr:nvCxnSpPr>
      <xdr:spPr>
        <a:xfrm flipH="1" flipV="1">
          <a:off x="9700260" y="5128260"/>
          <a:ext cx="1676400" cy="515022"/>
        </a:xfrm>
        <a:prstGeom prst="straightConnector1">
          <a:avLst/>
        </a:prstGeom>
        <a:ln w="9525">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68580</xdr:colOff>
      <xdr:row>28</xdr:row>
      <xdr:rowOff>342900</xdr:rowOff>
    </xdr:from>
    <xdr:to>
      <xdr:col>25</xdr:col>
      <xdr:colOff>205740</xdr:colOff>
      <xdr:row>33</xdr:row>
      <xdr:rowOff>38100</xdr:rowOff>
    </xdr:to>
    <xdr:sp macro="" textlink="">
      <xdr:nvSpPr>
        <xdr:cNvPr id="15" name="四角形: 角を丸くする 14">
          <a:extLst>
            <a:ext uri="{FF2B5EF4-FFF2-40B4-BE49-F238E27FC236}">
              <a16:creationId xmlns:a16="http://schemas.microsoft.com/office/drawing/2014/main" id="{E9A7D37A-6596-4AA5-ACEA-A499CD692C33}"/>
            </a:ext>
          </a:extLst>
        </xdr:cNvPr>
        <xdr:cNvSpPr/>
      </xdr:nvSpPr>
      <xdr:spPr>
        <a:xfrm>
          <a:off x="2979420" y="7383780"/>
          <a:ext cx="3977640" cy="1272540"/>
        </a:xfrm>
        <a:prstGeom prst="roundRect">
          <a:avLst/>
        </a:prstGeom>
        <a:solidFill>
          <a:srgbClr val="FFFFFF">
            <a:alpha val="89804"/>
          </a:srgb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b="1">
              <a:solidFill>
                <a:srgbClr val="FF0000"/>
              </a:solidFill>
              <a:latin typeface="+mn-ea"/>
              <a:ea typeface="+mn-ea"/>
            </a:rPr>
            <a:t>（３）は、</a:t>
          </a:r>
          <a:r>
            <a:rPr lang="ja-JP" altLang="ja-JP" sz="900" b="1">
              <a:solidFill>
                <a:srgbClr val="FF0000"/>
              </a:solidFill>
              <a:effectLst/>
              <a:latin typeface="+mn-ea"/>
              <a:ea typeface="+mn-ea"/>
              <a:cs typeface="+mn-cs"/>
            </a:rPr>
            <a:t>非臨床研究･非臨床試験関連（安全性、</a:t>
          </a:r>
          <a:r>
            <a:rPr lang="en-US" altLang="ja-JP" sz="900" b="1">
              <a:solidFill>
                <a:srgbClr val="FF0000"/>
              </a:solidFill>
              <a:effectLst/>
              <a:latin typeface="+mn-ea"/>
              <a:ea typeface="+mn-ea"/>
              <a:cs typeface="+mn-cs"/>
            </a:rPr>
            <a:t>CMC</a:t>
          </a:r>
          <a:r>
            <a:rPr lang="ja-JP" altLang="ja-JP" sz="900" b="1">
              <a:solidFill>
                <a:srgbClr val="FF0000"/>
              </a:solidFill>
              <a:effectLst/>
              <a:latin typeface="+mn-ea"/>
              <a:ea typeface="+mn-ea"/>
              <a:cs typeface="+mn-cs"/>
            </a:rPr>
            <a:t>、品質、薬効薬理など含む）の学術集会、担当した非臨床開発の疾患領域等の学術集会、</a:t>
          </a:r>
          <a:r>
            <a:rPr lang="en-US" altLang="ja-JP" sz="900" b="1">
              <a:solidFill>
                <a:srgbClr val="FF0000"/>
              </a:solidFill>
              <a:effectLst/>
              <a:latin typeface="+mn-ea"/>
              <a:ea typeface="+mn-ea"/>
              <a:cs typeface="+mn-cs"/>
            </a:rPr>
            <a:t>PM</a:t>
          </a:r>
          <a:r>
            <a:rPr lang="ja-JP" altLang="ja-JP" sz="900" b="1">
              <a:solidFill>
                <a:srgbClr val="FF0000"/>
              </a:solidFill>
              <a:effectLst/>
              <a:latin typeface="+mn-ea"/>
              <a:ea typeface="+mn-ea"/>
              <a:cs typeface="+mn-cs"/>
            </a:rPr>
            <a:t>業務に関連する講演が含まれる学術集会、レギュラトリーサイエンス領域等の学術集会、知財・産学連携・スタートアップ領域の学術集会等</a:t>
          </a:r>
          <a:r>
            <a:rPr lang="ja-JP" altLang="en-US" sz="900" b="1">
              <a:solidFill>
                <a:srgbClr val="FF0000"/>
              </a:solidFill>
              <a:effectLst/>
              <a:latin typeface="+mn-ea"/>
              <a:ea typeface="+mn-ea"/>
              <a:cs typeface="+mn-cs"/>
            </a:rPr>
            <a:t>とします。</a:t>
          </a:r>
          <a:r>
            <a:rPr lang="en-US" altLang="ja-JP" sz="900" b="1">
              <a:solidFill>
                <a:srgbClr val="FF0000"/>
              </a:solidFill>
              <a:effectLst/>
              <a:latin typeface="+mn-ea"/>
              <a:ea typeface="+mn-ea"/>
              <a:cs typeface="+mn-cs"/>
            </a:rPr>
            <a:t>PM</a:t>
          </a:r>
          <a:r>
            <a:rPr lang="ja-JP" altLang="en-US" sz="900" b="1">
              <a:solidFill>
                <a:srgbClr val="FF0000"/>
              </a:solidFill>
              <a:effectLst/>
              <a:latin typeface="+mn-ea"/>
              <a:ea typeface="+mn-ea"/>
              <a:cs typeface="+mn-cs"/>
            </a:rPr>
            <a:t>業務との関連性について説明を記載してください。</a:t>
          </a:r>
          <a:endParaRPr kumimoji="1" lang="ja-JP" altLang="en-US" sz="900" b="1">
            <a:solidFill>
              <a:srgbClr val="FF0000"/>
            </a:solidFill>
            <a:latin typeface="+mn-ea"/>
            <a:ea typeface="+mn-ea"/>
          </a:endParaRPr>
        </a:p>
      </xdr:txBody>
    </xdr:sp>
    <xdr:clientData/>
  </xdr:twoCellAnchor>
  <xdr:twoCellAnchor>
    <xdr:from>
      <xdr:col>5</xdr:col>
      <xdr:colOff>22860</xdr:colOff>
      <xdr:row>40</xdr:row>
      <xdr:rowOff>38100</xdr:rowOff>
    </xdr:from>
    <xdr:to>
      <xdr:col>29</xdr:col>
      <xdr:colOff>114300</xdr:colOff>
      <xdr:row>44</xdr:row>
      <xdr:rowOff>30480</xdr:rowOff>
    </xdr:to>
    <xdr:sp macro="" textlink="">
      <xdr:nvSpPr>
        <xdr:cNvPr id="16" name="四角形: 角を丸くする 15">
          <a:extLst>
            <a:ext uri="{FF2B5EF4-FFF2-40B4-BE49-F238E27FC236}">
              <a16:creationId xmlns:a16="http://schemas.microsoft.com/office/drawing/2014/main" id="{C3EC76B4-D019-4835-8850-A3D3593FFC46}"/>
            </a:ext>
          </a:extLst>
        </xdr:cNvPr>
        <xdr:cNvSpPr/>
      </xdr:nvSpPr>
      <xdr:spPr>
        <a:xfrm>
          <a:off x="1287780" y="10782300"/>
          <a:ext cx="6675120" cy="906780"/>
        </a:xfrm>
        <a:prstGeom prst="roundRect">
          <a:avLst/>
        </a:prstGeom>
        <a:solidFill>
          <a:srgbClr val="FFFFFF">
            <a:alpha val="89804"/>
          </a:srgb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b="1">
              <a:solidFill>
                <a:srgbClr val="FF0000"/>
              </a:solidFill>
            </a:rPr>
            <a:t>（４）はセミナーの主催者が事前申請し、</a:t>
          </a:r>
          <a:r>
            <a:rPr kumimoji="1" lang="en-US" altLang="ja-JP" sz="900" b="1">
              <a:solidFill>
                <a:srgbClr val="FF0000"/>
              </a:solidFill>
            </a:rPr>
            <a:t>ARO</a:t>
          </a:r>
          <a:r>
            <a:rPr kumimoji="1" lang="ja-JP" altLang="en-US" sz="900" b="1">
              <a:solidFill>
                <a:srgbClr val="FF0000"/>
              </a:solidFill>
            </a:rPr>
            <a:t>協議会が認めたセミナーに限ります。（</a:t>
          </a:r>
          <a:r>
            <a:rPr kumimoji="1" lang="en-US" altLang="ja-JP" sz="900" b="1">
              <a:solidFill>
                <a:srgbClr val="FF0000"/>
              </a:solidFill>
            </a:rPr>
            <a:t>ARO</a:t>
          </a:r>
          <a:r>
            <a:rPr kumimoji="1" lang="ja-JP" altLang="en-US" sz="900" b="1">
              <a:solidFill>
                <a:srgbClr val="FF0000"/>
              </a:solidFill>
            </a:rPr>
            <a:t>協議会</a:t>
          </a:r>
          <a:r>
            <a:rPr kumimoji="1" lang="en-US" altLang="ja-JP" sz="900" b="1">
              <a:solidFill>
                <a:srgbClr val="FF0000"/>
              </a:solidFill>
            </a:rPr>
            <a:t>HP</a:t>
          </a:r>
          <a:r>
            <a:rPr kumimoji="1" lang="ja-JP" altLang="en-US" sz="900" b="1">
              <a:solidFill>
                <a:srgbClr val="FF0000"/>
              </a:solidFill>
            </a:rPr>
            <a:t>に一覧を掲載）</a:t>
          </a:r>
          <a:br>
            <a:rPr kumimoji="1" lang="en-US" altLang="ja-JP" sz="900" b="1">
              <a:solidFill>
                <a:srgbClr val="FF0000"/>
              </a:solidFill>
            </a:rPr>
          </a:br>
          <a:r>
            <a:rPr kumimoji="1" lang="ja-JP" altLang="en-US" sz="900" b="1">
              <a:solidFill>
                <a:srgbClr val="FF0000"/>
              </a:solidFill>
            </a:rPr>
            <a:t>ただし、</a:t>
          </a:r>
          <a:r>
            <a:rPr kumimoji="1" lang="en-US" altLang="ja-JP" sz="900" b="1">
              <a:solidFill>
                <a:srgbClr val="FF0000"/>
              </a:solidFill>
            </a:rPr>
            <a:t>2026</a:t>
          </a:r>
          <a:r>
            <a:rPr kumimoji="1" lang="ja-JP" altLang="en-US" sz="900" b="1">
              <a:solidFill>
                <a:srgbClr val="FF0000"/>
              </a:solidFill>
            </a:rPr>
            <a:t>年度の認定申請までに限り、</a:t>
          </a:r>
          <a:r>
            <a:rPr kumimoji="1" lang="en-US" altLang="ja-JP" sz="900" b="1">
              <a:solidFill>
                <a:srgbClr val="FF0000"/>
              </a:solidFill>
            </a:rPr>
            <a:t>2024</a:t>
          </a:r>
          <a:r>
            <a:rPr kumimoji="1" lang="ja-JP" altLang="en-US" sz="900" b="1">
              <a:solidFill>
                <a:srgbClr val="FF0000"/>
              </a:solidFill>
            </a:rPr>
            <a:t>年</a:t>
          </a:r>
          <a:r>
            <a:rPr kumimoji="1" lang="en-US" altLang="ja-JP" sz="900" b="1">
              <a:solidFill>
                <a:srgbClr val="FF0000"/>
              </a:solidFill>
            </a:rPr>
            <a:t>3</a:t>
          </a:r>
          <a:r>
            <a:rPr kumimoji="1" lang="ja-JP" altLang="en-US" sz="900" b="1">
              <a:solidFill>
                <a:srgbClr val="FF0000"/>
              </a:solidFill>
            </a:rPr>
            <a:t>月</a:t>
          </a:r>
          <a:r>
            <a:rPr kumimoji="1" lang="en-US" altLang="ja-JP" sz="900" b="1">
              <a:solidFill>
                <a:srgbClr val="FF0000"/>
              </a:solidFill>
            </a:rPr>
            <a:t>31</a:t>
          </a:r>
          <a:r>
            <a:rPr kumimoji="1" lang="ja-JP" altLang="en-US" sz="900" b="1">
              <a:solidFill>
                <a:srgbClr val="FF0000"/>
              </a:solidFill>
            </a:rPr>
            <a:t>日以前に</a:t>
          </a:r>
          <a:r>
            <a:rPr kumimoji="1" lang="en-US" altLang="ja-JP" sz="900" b="1">
              <a:solidFill>
                <a:srgbClr val="FF0000"/>
              </a:solidFill>
            </a:rPr>
            <a:t>ARO</a:t>
          </a:r>
          <a:r>
            <a:rPr kumimoji="1" lang="ja-JP" altLang="en-US" sz="900" b="1">
              <a:solidFill>
                <a:srgbClr val="FF0000"/>
              </a:solidFill>
            </a:rPr>
            <a:t>協議会の法人学術会員が開催したセミナーで、非臨床開発やプロジェクトマネジメントに関する内容については、その受講証明書等を（４）の受講記録として認めます。</a:t>
          </a:r>
        </a:p>
      </xdr:txBody>
    </xdr:sp>
    <xdr:clientData/>
  </xdr:twoCellAnchor>
  <xdr:twoCellAnchor>
    <xdr:from>
      <xdr:col>7</xdr:col>
      <xdr:colOff>213360</xdr:colOff>
      <xdr:row>51</xdr:row>
      <xdr:rowOff>30480</xdr:rowOff>
    </xdr:from>
    <xdr:to>
      <xdr:col>27</xdr:col>
      <xdr:colOff>140297</xdr:colOff>
      <xdr:row>53</xdr:row>
      <xdr:rowOff>221055</xdr:rowOff>
    </xdr:to>
    <xdr:sp macro="" textlink="">
      <xdr:nvSpPr>
        <xdr:cNvPr id="19" name="四角形: 角を丸くする 18">
          <a:extLst>
            <a:ext uri="{FF2B5EF4-FFF2-40B4-BE49-F238E27FC236}">
              <a16:creationId xmlns:a16="http://schemas.microsoft.com/office/drawing/2014/main" id="{693C5DCF-3D8C-4994-A888-26CD8326293E}"/>
            </a:ext>
          </a:extLst>
        </xdr:cNvPr>
        <xdr:cNvSpPr/>
      </xdr:nvSpPr>
      <xdr:spPr>
        <a:xfrm>
          <a:off x="2026920" y="13449300"/>
          <a:ext cx="5413337" cy="800175"/>
        </a:xfrm>
        <a:prstGeom prst="roundRect">
          <a:avLst/>
        </a:prstGeom>
        <a:solidFill>
          <a:srgbClr val="FFFFFF">
            <a:alpha val="89804"/>
          </a:srgb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b="1">
              <a:solidFill>
                <a:srgbClr val="FF0000"/>
              </a:solidFill>
              <a:latin typeface="+mn-ea"/>
              <a:ea typeface="+mn-ea"/>
            </a:rPr>
            <a:t>PM</a:t>
          </a:r>
          <a:r>
            <a:rPr kumimoji="1" lang="ja-JP" altLang="en-US" sz="900" b="1">
              <a:solidFill>
                <a:srgbClr val="FF0000"/>
              </a:solidFill>
              <a:latin typeface="+mn-ea"/>
              <a:ea typeface="+mn-ea"/>
            </a:rPr>
            <a:t>業務に活かせる他の認定制度の取得者は、認定証の提出により、教育受講条件の単位として申請できます（</a:t>
          </a:r>
          <a:r>
            <a:rPr kumimoji="1" lang="en-US" altLang="ja-JP" sz="900" b="1">
              <a:solidFill>
                <a:srgbClr val="FF0000"/>
              </a:solidFill>
              <a:latin typeface="+mn-ea"/>
              <a:ea typeface="+mn-ea"/>
            </a:rPr>
            <a:t>1</a:t>
          </a:r>
          <a:r>
            <a:rPr kumimoji="1" lang="ja-JP" altLang="en-US" sz="900" b="1">
              <a:solidFill>
                <a:srgbClr val="FF0000"/>
              </a:solidFill>
              <a:latin typeface="+mn-ea"/>
              <a:ea typeface="+mn-ea"/>
            </a:rPr>
            <a:t>認定制度につき</a:t>
          </a:r>
          <a:r>
            <a:rPr kumimoji="1" lang="en-US" altLang="ja-JP" sz="900" b="1">
              <a:solidFill>
                <a:srgbClr val="FF0000"/>
              </a:solidFill>
              <a:latin typeface="+mn-ea"/>
              <a:ea typeface="+mn-ea"/>
            </a:rPr>
            <a:t>2</a:t>
          </a:r>
          <a:r>
            <a:rPr kumimoji="1" lang="ja-JP" altLang="en-US" sz="900" b="1">
              <a:solidFill>
                <a:srgbClr val="FF0000"/>
              </a:solidFill>
              <a:latin typeface="+mn-ea"/>
              <a:ea typeface="+mn-ea"/>
            </a:rPr>
            <a:t>単位／年、合計最大</a:t>
          </a:r>
          <a:r>
            <a:rPr kumimoji="1" lang="en-US" altLang="ja-JP" sz="900" b="1">
              <a:solidFill>
                <a:srgbClr val="FF0000"/>
              </a:solidFill>
              <a:latin typeface="+mn-ea"/>
              <a:ea typeface="+mn-ea"/>
            </a:rPr>
            <a:t>6</a:t>
          </a:r>
          <a:r>
            <a:rPr kumimoji="1" lang="ja-JP" altLang="en-US" sz="900" b="1">
              <a:solidFill>
                <a:srgbClr val="FF0000"/>
              </a:solidFill>
              <a:latin typeface="+mn-ea"/>
              <a:ea typeface="+mn-ea"/>
            </a:rPr>
            <a:t>単位上限）。申請時に「有効」の認定に限ります。</a:t>
          </a:r>
          <a:endParaRPr kumimoji="1" lang="en-US" altLang="ja-JP" sz="900" b="1">
            <a:solidFill>
              <a:srgbClr val="FF0000"/>
            </a:solidFill>
            <a:latin typeface="+mn-ea"/>
            <a:ea typeface="+mn-ea"/>
          </a:endParaRPr>
        </a:p>
        <a:p>
          <a:pPr algn="l"/>
          <a:r>
            <a:rPr lang="ja-JP" altLang="ja-JP" sz="900" b="1">
              <a:solidFill>
                <a:srgbClr val="FF0000"/>
              </a:solidFill>
              <a:effectLst/>
              <a:latin typeface="+mn-ea"/>
              <a:ea typeface="+mn-ea"/>
              <a:cs typeface="+mn-cs"/>
            </a:rPr>
            <a:t>該当する認定制度は、例として</a:t>
          </a:r>
          <a:r>
            <a:rPr lang="en-US" altLang="ja-JP" sz="900" b="1">
              <a:solidFill>
                <a:srgbClr val="FF0000"/>
              </a:solidFill>
              <a:effectLst/>
              <a:latin typeface="+mn-ea"/>
              <a:ea typeface="+mn-ea"/>
              <a:cs typeface="+mn-cs"/>
            </a:rPr>
            <a:t>PMAJ</a:t>
          </a:r>
          <a:r>
            <a:rPr lang="ja-JP" altLang="ja-JP" sz="900" b="1">
              <a:solidFill>
                <a:srgbClr val="FF0000"/>
              </a:solidFill>
              <a:effectLst/>
              <a:latin typeface="+mn-ea"/>
              <a:ea typeface="+mn-ea"/>
              <a:cs typeface="+mn-cs"/>
            </a:rPr>
            <a:t>（</a:t>
          </a:r>
          <a:r>
            <a:rPr lang="en-US" altLang="ja-JP" sz="900" b="1">
              <a:solidFill>
                <a:srgbClr val="FF0000"/>
              </a:solidFill>
              <a:effectLst/>
              <a:latin typeface="+mn-ea"/>
              <a:ea typeface="+mn-ea"/>
              <a:cs typeface="+mn-cs"/>
            </a:rPr>
            <a:t>P2M</a:t>
          </a:r>
          <a:r>
            <a:rPr lang="ja-JP" altLang="ja-JP" sz="900" b="1">
              <a:solidFill>
                <a:srgbClr val="FF0000"/>
              </a:solidFill>
              <a:effectLst/>
              <a:latin typeface="+mn-ea"/>
              <a:ea typeface="+mn-ea"/>
              <a:cs typeface="+mn-cs"/>
            </a:rPr>
            <a:t>）の</a:t>
          </a:r>
          <a:r>
            <a:rPr lang="en-US" altLang="ja-JP" sz="900" b="1">
              <a:solidFill>
                <a:srgbClr val="FF0000"/>
              </a:solidFill>
              <a:effectLst/>
              <a:latin typeface="+mn-ea"/>
              <a:ea typeface="+mn-ea"/>
              <a:cs typeface="+mn-cs"/>
            </a:rPr>
            <a:t>PMS</a:t>
          </a:r>
          <a:r>
            <a:rPr lang="ja-JP" altLang="ja-JP" sz="900" b="1">
              <a:solidFill>
                <a:srgbClr val="FF0000"/>
              </a:solidFill>
              <a:effectLst/>
              <a:latin typeface="+mn-ea"/>
              <a:ea typeface="+mn-ea"/>
              <a:cs typeface="+mn-cs"/>
            </a:rPr>
            <a:t>や</a:t>
          </a:r>
          <a:r>
            <a:rPr lang="en-US" altLang="ja-JP" sz="900" b="1">
              <a:solidFill>
                <a:srgbClr val="FF0000"/>
              </a:solidFill>
              <a:effectLst/>
              <a:latin typeface="+mn-ea"/>
              <a:ea typeface="+mn-ea"/>
              <a:cs typeface="+mn-cs"/>
            </a:rPr>
            <a:t>PMI</a:t>
          </a:r>
          <a:r>
            <a:rPr lang="ja-JP" altLang="ja-JP" sz="900" b="1">
              <a:solidFill>
                <a:srgbClr val="FF0000"/>
              </a:solidFill>
              <a:effectLst/>
              <a:latin typeface="+mn-ea"/>
              <a:ea typeface="+mn-ea"/>
              <a:cs typeface="+mn-cs"/>
            </a:rPr>
            <a:t>（</a:t>
          </a:r>
          <a:r>
            <a:rPr lang="en-US" altLang="ja-JP" sz="900" b="1">
              <a:solidFill>
                <a:srgbClr val="FF0000"/>
              </a:solidFill>
              <a:effectLst/>
              <a:latin typeface="+mn-ea"/>
              <a:ea typeface="+mn-ea"/>
              <a:cs typeface="+mn-cs"/>
            </a:rPr>
            <a:t>PMBOK</a:t>
          </a:r>
          <a:r>
            <a:rPr lang="ja-JP" altLang="ja-JP" sz="900" b="1">
              <a:solidFill>
                <a:srgbClr val="FF0000"/>
              </a:solidFill>
              <a:effectLst/>
              <a:latin typeface="+mn-ea"/>
              <a:ea typeface="+mn-ea"/>
              <a:cs typeface="+mn-cs"/>
            </a:rPr>
            <a:t>）の</a:t>
          </a:r>
          <a:r>
            <a:rPr lang="en-US" altLang="ja-JP" sz="900" b="1">
              <a:solidFill>
                <a:srgbClr val="FF0000"/>
              </a:solidFill>
              <a:effectLst/>
              <a:latin typeface="+mn-ea"/>
              <a:ea typeface="+mn-ea"/>
              <a:cs typeface="+mn-cs"/>
            </a:rPr>
            <a:t>PMP</a:t>
          </a:r>
          <a:r>
            <a:rPr lang="ja-JP" altLang="ja-JP" sz="900" b="1">
              <a:solidFill>
                <a:srgbClr val="FF0000"/>
              </a:solidFill>
              <a:effectLst/>
              <a:latin typeface="+mn-ea"/>
              <a:ea typeface="+mn-ea"/>
              <a:cs typeface="+mn-cs"/>
            </a:rPr>
            <a:t>等で</a:t>
          </a:r>
          <a:r>
            <a:rPr lang="ja-JP" altLang="en-US" sz="900" b="1">
              <a:solidFill>
                <a:srgbClr val="FF0000"/>
              </a:solidFill>
              <a:effectLst/>
              <a:latin typeface="+mn-ea"/>
              <a:ea typeface="+mn-ea"/>
              <a:cs typeface="+mn-cs"/>
            </a:rPr>
            <a:t>す</a:t>
          </a:r>
          <a:r>
            <a:rPr lang="ja-JP" altLang="ja-JP" sz="900" b="1">
              <a:solidFill>
                <a:srgbClr val="FF0000"/>
              </a:solidFill>
              <a:effectLst/>
              <a:latin typeface="+mn-ea"/>
              <a:ea typeface="+mn-ea"/>
              <a:cs typeface="+mn-cs"/>
            </a:rPr>
            <a:t>。</a:t>
          </a:r>
          <a:endParaRPr kumimoji="1" lang="ja-JP" altLang="en-US" sz="9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ro.or.jp/semina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ro.or.jp/semina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17"/>
  <sheetViews>
    <sheetView showGridLines="0" tabSelected="1" zoomScaleNormal="100" zoomScaleSheetLayoutView="100" workbookViewId="0">
      <selection activeCell="AI8" sqref="AI8"/>
    </sheetView>
  </sheetViews>
  <sheetFormatPr defaultColWidth="8.6640625" defaultRowHeight="18" outlineLevelRow="1"/>
  <cols>
    <col min="1" max="1" width="2.1640625" style="27" customWidth="1"/>
    <col min="2" max="41" width="3.58203125" style="27" customWidth="1"/>
    <col min="42" max="42" width="2.1640625" style="27" customWidth="1"/>
    <col min="43" max="137" width="3.58203125" style="27" customWidth="1"/>
    <col min="138" max="16384" width="8.6640625" style="27"/>
  </cols>
  <sheetData>
    <row r="1" spans="1:42" ht="25.25" customHeight="1">
      <c r="A1" s="183" t="s">
        <v>74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row>
    <row r="2" spans="1:42" ht="18" customHeight="1">
      <c r="A2" s="183" t="s">
        <v>75</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row>
    <row r="3" spans="1:42" ht="8.4" customHeight="1">
      <c r="B3" s="28"/>
      <c r="C3" s="28"/>
      <c r="D3" s="28"/>
      <c r="E3" s="28"/>
      <c r="F3" s="28"/>
      <c r="G3" s="28"/>
      <c r="H3" s="28"/>
      <c r="I3" s="28"/>
      <c r="J3" s="28"/>
      <c r="K3" s="28"/>
      <c r="L3" s="28"/>
      <c r="M3" s="28"/>
      <c r="N3" s="28"/>
      <c r="O3" s="28"/>
      <c r="P3" s="28"/>
      <c r="Q3" s="28"/>
      <c r="X3" s="29"/>
    </row>
    <row r="4" spans="1:42" ht="18" customHeight="1">
      <c r="A4" s="30"/>
      <c r="B4" s="30"/>
      <c r="C4" s="30"/>
      <c r="D4" s="30"/>
      <c r="E4" s="30"/>
      <c r="F4" s="30"/>
      <c r="G4" s="30"/>
      <c r="H4" s="30"/>
      <c r="I4" s="30"/>
      <c r="J4" s="30"/>
      <c r="K4" s="30"/>
      <c r="L4" s="30"/>
      <c r="M4" s="30"/>
      <c r="N4" s="30"/>
      <c r="O4" s="30"/>
      <c r="P4" s="30"/>
      <c r="Q4" s="30"/>
      <c r="R4" s="30"/>
      <c r="S4" s="30"/>
      <c r="T4" s="30"/>
      <c r="U4" s="30"/>
      <c r="V4" s="30"/>
      <c r="W4" s="30"/>
      <c r="X4" s="30"/>
      <c r="Y4" s="30"/>
      <c r="Z4" s="184" t="s">
        <v>2</v>
      </c>
      <c r="AA4" s="184"/>
      <c r="AB4" s="195"/>
      <c r="AC4" s="195"/>
      <c r="AD4" s="195"/>
      <c r="AE4" s="195"/>
      <c r="AF4" s="195"/>
      <c r="AG4" s="195"/>
      <c r="AH4" s="184" t="s">
        <v>4</v>
      </c>
      <c r="AI4" s="184"/>
      <c r="AJ4" s="184"/>
      <c r="AK4" s="31"/>
      <c r="AL4" s="185"/>
      <c r="AM4" s="185"/>
      <c r="AN4" s="185"/>
      <c r="AO4" s="185"/>
      <c r="AP4" s="30"/>
    </row>
    <row r="5" spans="1:42" ht="8.4" customHeight="1">
      <c r="B5" s="28"/>
      <c r="C5" s="28"/>
      <c r="D5" s="28"/>
      <c r="E5" s="28"/>
      <c r="F5" s="28"/>
      <c r="G5" s="28"/>
      <c r="H5" s="28"/>
      <c r="I5" s="28"/>
      <c r="J5" s="28"/>
      <c r="K5" s="28"/>
      <c r="L5" s="28"/>
      <c r="M5" s="28"/>
      <c r="N5" s="28"/>
      <c r="O5" s="28"/>
      <c r="P5" s="28"/>
      <c r="Q5" s="28"/>
      <c r="X5" s="29"/>
    </row>
    <row r="6" spans="1:42" ht="18" customHeight="1">
      <c r="B6" s="32" t="s">
        <v>76</v>
      </c>
      <c r="C6" s="28"/>
      <c r="D6" s="28"/>
      <c r="E6" s="28"/>
      <c r="F6" s="28"/>
      <c r="G6" s="28"/>
      <c r="H6" s="28"/>
      <c r="I6" s="28"/>
      <c r="J6" s="28"/>
      <c r="K6" s="28"/>
      <c r="L6" s="28"/>
      <c r="M6" s="28"/>
      <c r="N6" s="28"/>
      <c r="O6" s="28"/>
      <c r="P6" s="28"/>
      <c r="Q6" s="28"/>
      <c r="X6" s="29"/>
    </row>
    <row r="7" spans="1:42" ht="28.25" customHeight="1" thickBot="1">
      <c r="A7" s="28"/>
      <c r="B7" s="33" t="s">
        <v>0</v>
      </c>
      <c r="C7" s="186" t="s">
        <v>57</v>
      </c>
      <c r="D7" s="141"/>
      <c r="E7" s="141"/>
      <c r="F7" s="141"/>
      <c r="G7" s="141"/>
      <c r="H7" s="141"/>
      <c r="I7" s="141"/>
      <c r="J7" s="141"/>
      <c r="K7" s="141"/>
      <c r="L7" s="141"/>
      <c r="M7" s="141"/>
      <c r="N7" s="141"/>
      <c r="O7" s="141"/>
      <c r="P7" s="141"/>
      <c r="Q7" s="141"/>
      <c r="R7" s="141"/>
      <c r="S7" s="141"/>
      <c r="T7" s="141"/>
      <c r="U7" s="140" t="s">
        <v>9</v>
      </c>
      <c r="V7" s="162"/>
      <c r="W7" s="162"/>
      <c r="X7" s="162"/>
      <c r="Y7" s="163"/>
      <c r="Z7" s="143" t="s">
        <v>13</v>
      </c>
      <c r="AA7" s="143"/>
      <c r="AB7" s="143"/>
      <c r="AC7" s="143"/>
      <c r="AD7" s="192" t="s">
        <v>7</v>
      </c>
      <c r="AE7" s="193"/>
      <c r="AF7"/>
      <c r="AG7"/>
      <c r="AH7"/>
      <c r="AI7"/>
      <c r="AJ7"/>
      <c r="AK7"/>
      <c r="AL7"/>
      <c r="AM7"/>
      <c r="AN7"/>
      <c r="AO7"/>
      <c r="AP7" s="28"/>
    </row>
    <row r="8" spans="1:42" ht="28.25" customHeight="1" thickTop="1">
      <c r="A8" s="28"/>
      <c r="B8" s="34" t="s">
        <v>6</v>
      </c>
      <c r="C8" s="187" t="s">
        <v>77</v>
      </c>
      <c r="D8" s="188"/>
      <c r="E8" s="188"/>
      <c r="F8" s="188"/>
      <c r="G8" s="188"/>
      <c r="H8" s="188"/>
      <c r="I8" s="188"/>
      <c r="J8" s="188"/>
      <c r="K8" s="188"/>
      <c r="L8" s="188"/>
      <c r="M8" s="188"/>
      <c r="N8" s="188"/>
      <c r="O8" s="188"/>
      <c r="P8" s="188"/>
      <c r="Q8" s="188"/>
      <c r="R8" s="188"/>
      <c r="S8" s="188"/>
      <c r="T8" s="188"/>
      <c r="U8" s="189"/>
      <c r="V8" s="190"/>
      <c r="W8" s="190"/>
      <c r="X8" s="190"/>
      <c r="Y8" s="191"/>
      <c r="Z8" s="196" t="s">
        <v>14</v>
      </c>
      <c r="AA8" s="196"/>
      <c r="AB8" s="196"/>
      <c r="AC8" s="196"/>
      <c r="AD8" s="194" t="s">
        <v>5</v>
      </c>
      <c r="AE8" s="194"/>
      <c r="AF8"/>
      <c r="AG8"/>
      <c r="AH8"/>
      <c r="AI8"/>
      <c r="AJ8"/>
      <c r="AK8"/>
      <c r="AL8"/>
      <c r="AM8"/>
      <c r="AN8"/>
      <c r="AO8"/>
      <c r="AP8" s="28"/>
    </row>
    <row r="9" spans="1:42">
      <c r="B9" s="55" t="s">
        <v>90</v>
      </c>
    </row>
    <row r="10" spans="1:42" ht="10.25" customHeight="1">
      <c r="B10" s="55"/>
    </row>
    <row r="11" spans="1:42">
      <c r="B11" s="32" t="s">
        <v>91</v>
      </c>
    </row>
    <row r="12" spans="1:42">
      <c r="B12" s="35" t="s">
        <v>38</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74"/>
      <c r="AF12" s="74"/>
      <c r="AG12" s="74"/>
      <c r="AH12" s="74"/>
      <c r="AI12" s="74"/>
      <c r="AJ12" s="74"/>
      <c r="AK12" s="74"/>
      <c r="AL12" s="74"/>
      <c r="AM12" s="74"/>
      <c r="AN12" s="74"/>
      <c r="AO12" s="75"/>
    </row>
    <row r="13" spans="1:42" ht="40.25" customHeight="1" thickBot="1">
      <c r="A13" s="28"/>
      <c r="B13" s="33" t="s">
        <v>0</v>
      </c>
      <c r="C13" s="140" t="s">
        <v>64</v>
      </c>
      <c r="D13" s="141"/>
      <c r="E13" s="141"/>
      <c r="F13" s="141"/>
      <c r="G13" s="141"/>
      <c r="H13" s="141"/>
      <c r="I13" s="141"/>
      <c r="J13" s="141"/>
      <c r="K13" s="141"/>
      <c r="L13" s="141"/>
      <c r="M13" s="141"/>
      <c r="N13" s="141"/>
      <c r="O13" s="141"/>
      <c r="P13" s="141"/>
      <c r="Q13" s="141"/>
      <c r="R13" s="141"/>
      <c r="S13" s="141"/>
      <c r="T13" s="142"/>
      <c r="U13" s="143" t="s">
        <v>9</v>
      </c>
      <c r="V13" s="143"/>
      <c r="W13" s="143"/>
      <c r="X13" s="143"/>
      <c r="Y13" s="143"/>
      <c r="Z13" s="143" t="s">
        <v>60</v>
      </c>
      <c r="AA13" s="143"/>
      <c r="AB13" s="143"/>
      <c r="AC13" s="143"/>
      <c r="AD13" s="143" t="s">
        <v>8</v>
      </c>
      <c r="AE13" s="143"/>
      <c r="AF13" s="144" t="s">
        <v>89</v>
      </c>
      <c r="AG13" s="143"/>
      <c r="AH13" s="143" t="s">
        <v>11</v>
      </c>
      <c r="AI13" s="143"/>
      <c r="AJ13" s="143" t="s">
        <v>13</v>
      </c>
      <c r="AK13" s="143"/>
      <c r="AL13" s="143"/>
      <c r="AM13" s="143"/>
      <c r="AN13" s="144" t="s">
        <v>7</v>
      </c>
      <c r="AO13" s="144"/>
      <c r="AP13" s="28"/>
    </row>
    <row r="14" spans="1:42" ht="18" customHeight="1" thickTop="1">
      <c r="A14" s="28"/>
      <c r="B14" s="209">
        <v>1</v>
      </c>
      <c r="C14" s="204" t="s">
        <v>59</v>
      </c>
      <c r="D14" s="205"/>
      <c r="E14" s="206"/>
      <c r="F14" s="207"/>
      <c r="G14" s="207"/>
      <c r="H14" s="207"/>
      <c r="I14" s="207"/>
      <c r="J14" s="207"/>
      <c r="K14" s="207"/>
      <c r="L14" s="207"/>
      <c r="M14" s="207"/>
      <c r="N14" s="207"/>
      <c r="O14" s="207"/>
      <c r="P14" s="207"/>
      <c r="Q14" s="207"/>
      <c r="R14" s="207"/>
      <c r="S14" s="207"/>
      <c r="T14" s="208"/>
      <c r="U14" s="197"/>
      <c r="V14" s="198"/>
      <c r="W14" s="198"/>
      <c r="X14" s="198"/>
      <c r="Y14" s="199"/>
      <c r="Z14" s="200"/>
      <c r="AA14" s="200"/>
      <c r="AB14" s="200"/>
      <c r="AC14" s="200"/>
      <c r="AD14" s="201" t="str">
        <f>IFERROR(VLOOKUP(Z14,Data!$A$1:$C$5,2,FALSE),"")</f>
        <v/>
      </c>
      <c r="AE14" s="201"/>
      <c r="AF14" s="88" t="str">
        <f t="shared" ref="AF14" si="0">IF(OR(Z14="参加",Z14="筆頭発表又は座長等",Z14="共同発表者"),"－","")</f>
        <v/>
      </c>
      <c r="AG14" s="88"/>
      <c r="AH14" s="201" t="str">
        <f>IFERROR(IF(Z14="認定制度委員会が認める企画",2*AF14,AD14),"")</f>
        <v/>
      </c>
      <c r="AI14" s="201"/>
      <c r="AJ14" s="202" t="str">
        <f>IFERROR(VLOOKUP(Z14,Data!$A$1:$C$5,3,FALSE),"")</f>
        <v/>
      </c>
      <c r="AK14" s="202"/>
      <c r="AL14" s="202"/>
      <c r="AM14" s="202"/>
      <c r="AN14" s="203"/>
      <c r="AO14" s="203"/>
    </row>
    <row r="15" spans="1:42" ht="18" customHeight="1">
      <c r="A15" s="28"/>
      <c r="B15" s="56"/>
      <c r="C15" s="62" t="s">
        <v>68</v>
      </c>
      <c r="D15" s="63"/>
      <c r="E15" s="64"/>
      <c r="F15" s="65"/>
      <c r="G15" s="66"/>
      <c r="H15" s="66"/>
      <c r="I15" s="66"/>
      <c r="J15" s="66"/>
      <c r="K15" s="66"/>
      <c r="L15" s="66"/>
      <c r="M15" s="66"/>
      <c r="N15" s="66"/>
      <c r="O15" s="66"/>
      <c r="P15" s="66"/>
      <c r="Q15" s="66"/>
      <c r="R15" s="66"/>
      <c r="S15" s="66"/>
      <c r="T15" s="67"/>
      <c r="U15" s="79"/>
      <c r="V15" s="80"/>
      <c r="W15" s="80"/>
      <c r="X15" s="80"/>
      <c r="Y15" s="81"/>
      <c r="Z15" s="85"/>
      <c r="AA15" s="85"/>
      <c r="AB15" s="85"/>
      <c r="AC15" s="85"/>
      <c r="AD15" s="91"/>
      <c r="AE15" s="91"/>
      <c r="AF15" s="89"/>
      <c r="AG15" s="89"/>
      <c r="AH15" s="91"/>
      <c r="AI15" s="91"/>
      <c r="AJ15" s="93"/>
      <c r="AK15" s="93"/>
      <c r="AL15" s="93"/>
      <c r="AM15" s="93"/>
      <c r="AN15" s="156"/>
      <c r="AO15" s="156"/>
    </row>
    <row r="16" spans="1:42" ht="18" customHeight="1">
      <c r="A16" s="28"/>
      <c r="B16" s="56"/>
      <c r="C16" s="68" t="s">
        <v>58</v>
      </c>
      <c r="D16" s="69"/>
      <c r="E16" s="70"/>
      <c r="F16" s="71"/>
      <c r="G16" s="72"/>
      <c r="H16" s="72"/>
      <c r="I16" s="72"/>
      <c r="J16" s="72"/>
      <c r="K16" s="72"/>
      <c r="L16" s="72"/>
      <c r="M16" s="72"/>
      <c r="N16" s="72"/>
      <c r="O16" s="72"/>
      <c r="P16" s="72"/>
      <c r="Q16" s="72"/>
      <c r="R16" s="72"/>
      <c r="S16" s="72"/>
      <c r="T16" s="73"/>
      <c r="U16" s="106"/>
      <c r="V16" s="107"/>
      <c r="W16" s="107"/>
      <c r="X16" s="107"/>
      <c r="Y16" s="108"/>
      <c r="Z16" s="85"/>
      <c r="AA16" s="85"/>
      <c r="AB16" s="85"/>
      <c r="AC16" s="85"/>
      <c r="AD16" s="91"/>
      <c r="AE16" s="91"/>
      <c r="AF16" s="89"/>
      <c r="AG16" s="89"/>
      <c r="AH16" s="91"/>
      <c r="AI16" s="91"/>
      <c r="AJ16" s="93"/>
      <c r="AK16" s="93"/>
      <c r="AL16" s="93"/>
      <c r="AM16" s="93"/>
      <c r="AN16" s="156"/>
      <c r="AO16" s="156"/>
    </row>
    <row r="17" spans="1:41" ht="18" customHeight="1">
      <c r="A17" s="28"/>
      <c r="B17" s="56">
        <v>2</v>
      </c>
      <c r="C17" s="57" t="s">
        <v>59</v>
      </c>
      <c r="D17" s="58"/>
      <c r="E17" s="59"/>
      <c r="F17" s="60"/>
      <c r="G17" s="60"/>
      <c r="H17" s="60"/>
      <c r="I17" s="60"/>
      <c r="J17" s="60"/>
      <c r="K17" s="60"/>
      <c r="L17" s="60"/>
      <c r="M17" s="60"/>
      <c r="N17" s="60"/>
      <c r="O17" s="60"/>
      <c r="P17" s="60"/>
      <c r="Q17" s="60"/>
      <c r="R17" s="60"/>
      <c r="S17" s="60"/>
      <c r="T17" s="61"/>
      <c r="U17" s="76"/>
      <c r="V17" s="77"/>
      <c r="W17" s="77"/>
      <c r="X17" s="77"/>
      <c r="Y17" s="78"/>
      <c r="Z17" s="83"/>
      <c r="AA17" s="83"/>
      <c r="AB17" s="83"/>
      <c r="AC17" s="83"/>
      <c r="AD17" s="90" t="str">
        <f>IFERROR(VLOOKUP(Z17,Data!$A$1:$C$5,2,FALSE),"")</f>
        <v/>
      </c>
      <c r="AE17" s="90"/>
      <c r="AF17" s="88" t="str">
        <f t="shared" ref="AF17" si="1">IF(OR(Z17="参加",Z17="筆頭発表又は座長等",Z17="共同発表者"),"－","")</f>
        <v/>
      </c>
      <c r="AG17" s="88"/>
      <c r="AH17" s="90" t="str">
        <f t="shared" ref="AH17" si="2">IFERROR(IF(Z17="認定制度委員会が認める企画",2*AF17,AD17),"")</f>
        <v/>
      </c>
      <c r="AI17" s="90"/>
      <c r="AJ17" s="92" t="str">
        <f>IFERROR(VLOOKUP(Z17,Data!$A$1:$C$5,3,FALSE),"")</f>
        <v/>
      </c>
      <c r="AK17" s="92"/>
      <c r="AL17" s="92"/>
      <c r="AM17" s="92"/>
      <c r="AN17" s="146"/>
      <c r="AO17" s="146"/>
    </row>
    <row r="18" spans="1:41" ht="18" customHeight="1">
      <c r="A18" s="28"/>
      <c r="B18" s="56"/>
      <c r="C18" s="62" t="s">
        <v>68</v>
      </c>
      <c r="D18" s="63"/>
      <c r="E18" s="64"/>
      <c r="F18" s="65"/>
      <c r="G18" s="66"/>
      <c r="H18" s="66"/>
      <c r="I18" s="66"/>
      <c r="J18" s="66"/>
      <c r="K18" s="66"/>
      <c r="L18" s="66"/>
      <c r="M18" s="66"/>
      <c r="N18" s="66"/>
      <c r="O18" s="66"/>
      <c r="P18" s="66"/>
      <c r="Q18" s="66"/>
      <c r="R18" s="66"/>
      <c r="S18" s="66"/>
      <c r="T18" s="67"/>
      <c r="U18" s="79"/>
      <c r="V18" s="80"/>
      <c r="W18" s="80"/>
      <c r="X18" s="80"/>
      <c r="Y18" s="81"/>
      <c r="Z18" s="85"/>
      <c r="AA18" s="85"/>
      <c r="AB18" s="85"/>
      <c r="AC18" s="85"/>
      <c r="AD18" s="91"/>
      <c r="AE18" s="91"/>
      <c r="AF18" s="89"/>
      <c r="AG18" s="89"/>
      <c r="AH18" s="91"/>
      <c r="AI18" s="91"/>
      <c r="AJ18" s="93"/>
      <c r="AK18" s="93"/>
      <c r="AL18" s="93"/>
      <c r="AM18" s="93"/>
      <c r="AN18" s="156"/>
      <c r="AO18" s="156"/>
    </row>
    <row r="19" spans="1:41" ht="18" customHeight="1">
      <c r="A19" s="28"/>
      <c r="B19" s="56"/>
      <c r="C19" s="68" t="s">
        <v>58</v>
      </c>
      <c r="D19" s="69"/>
      <c r="E19" s="70"/>
      <c r="F19" s="71"/>
      <c r="G19" s="72"/>
      <c r="H19" s="72"/>
      <c r="I19" s="72"/>
      <c r="J19" s="72"/>
      <c r="K19" s="72"/>
      <c r="L19" s="72"/>
      <c r="M19" s="72"/>
      <c r="N19" s="72"/>
      <c r="O19" s="72"/>
      <c r="P19" s="72"/>
      <c r="Q19" s="72"/>
      <c r="R19" s="72"/>
      <c r="S19" s="72"/>
      <c r="T19" s="73"/>
      <c r="U19" s="106"/>
      <c r="V19" s="107"/>
      <c r="W19" s="107"/>
      <c r="X19" s="107"/>
      <c r="Y19" s="108"/>
      <c r="Z19" s="85"/>
      <c r="AA19" s="85"/>
      <c r="AB19" s="85"/>
      <c r="AC19" s="85"/>
      <c r="AD19" s="91"/>
      <c r="AE19" s="91"/>
      <c r="AF19" s="89"/>
      <c r="AG19" s="89"/>
      <c r="AH19" s="91"/>
      <c r="AI19" s="91"/>
      <c r="AJ19" s="93"/>
      <c r="AK19" s="93"/>
      <c r="AL19" s="93"/>
      <c r="AM19" s="93"/>
      <c r="AN19" s="156"/>
      <c r="AO19" s="156"/>
    </row>
    <row r="20" spans="1:41" ht="18" customHeight="1">
      <c r="A20" s="28"/>
      <c r="B20" s="56">
        <v>3</v>
      </c>
      <c r="C20" s="57" t="s">
        <v>59</v>
      </c>
      <c r="D20" s="58"/>
      <c r="E20" s="59"/>
      <c r="F20" s="60"/>
      <c r="G20" s="60"/>
      <c r="H20" s="60"/>
      <c r="I20" s="60"/>
      <c r="J20" s="60"/>
      <c r="K20" s="60"/>
      <c r="L20" s="60"/>
      <c r="M20" s="60"/>
      <c r="N20" s="60"/>
      <c r="O20" s="60"/>
      <c r="P20" s="60"/>
      <c r="Q20" s="60"/>
      <c r="R20" s="60"/>
      <c r="S20" s="60"/>
      <c r="T20" s="61"/>
      <c r="U20" s="76"/>
      <c r="V20" s="77"/>
      <c r="W20" s="77"/>
      <c r="X20" s="77"/>
      <c r="Y20" s="78"/>
      <c r="Z20" s="83"/>
      <c r="AA20" s="83"/>
      <c r="AB20" s="83"/>
      <c r="AC20" s="83"/>
      <c r="AD20" s="90" t="str">
        <f>IFERROR(VLOOKUP(Z20,Data!$A$1:$C$5,2,FALSE),"")</f>
        <v/>
      </c>
      <c r="AE20" s="90"/>
      <c r="AF20" s="88" t="str">
        <f t="shared" ref="AF20" si="3">IF(OR(Z20="参加",Z20="筆頭発表又は座長等",Z20="共同発表者"),"－","")</f>
        <v/>
      </c>
      <c r="AG20" s="88"/>
      <c r="AH20" s="90" t="str">
        <f t="shared" ref="AH20" si="4">IFERROR(IF(Z20="認定制度委員会が認める企画",2*AF20,AD20),"")</f>
        <v/>
      </c>
      <c r="AI20" s="90"/>
      <c r="AJ20" s="92" t="str">
        <f>IFERROR(VLOOKUP(Z20,Data!$A$1:$C$5,3,FALSE),"")</f>
        <v/>
      </c>
      <c r="AK20" s="92"/>
      <c r="AL20" s="92"/>
      <c r="AM20" s="92"/>
      <c r="AN20" s="146"/>
      <c r="AO20" s="146"/>
    </row>
    <row r="21" spans="1:41" ht="18" customHeight="1">
      <c r="A21" s="28"/>
      <c r="B21" s="56"/>
      <c r="C21" s="62" t="s">
        <v>68</v>
      </c>
      <c r="D21" s="63"/>
      <c r="E21" s="64"/>
      <c r="F21" s="65"/>
      <c r="G21" s="66"/>
      <c r="H21" s="66"/>
      <c r="I21" s="66"/>
      <c r="J21" s="66"/>
      <c r="K21" s="66"/>
      <c r="L21" s="66"/>
      <c r="M21" s="66"/>
      <c r="N21" s="66"/>
      <c r="O21" s="66"/>
      <c r="P21" s="66"/>
      <c r="Q21" s="66"/>
      <c r="R21" s="66"/>
      <c r="S21" s="66"/>
      <c r="T21" s="67"/>
      <c r="U21" s="79"/>
      <c r="V21" s="80"/>
      <c r="W21" s="80"/>
      <c r="X21" s="80"/>
      <c r="Y21" s="81"/>
      <c r="Z21" s="85"/>
      <c r="AA21" s="85"/>
      <c r="AB21" s="85"/>
      <c r="AC21" s="85"/>
      <c r="AD21" s="91"/>
      <c r="AE21" s="91"/>
      <c r="AF21" s="89"/>
      <c r="AG21" s="89"/>
      <c r="AH21" s="91"/>
      <c r="AI21" s="91"/>
      <c r="AJ21" s="93"/>
      <c r="AK21" s="93"/>
      <c r="AL21" s="93"/>
      <c r="AM21" s="93"/>
      <c r="AN21" s="156"/>
      <c r="AO21" s="156"/>
    </row>
    <row r="22" spans="1:41" ht="18" customHeight="1">
      <c r="A22" s="28"/>
      <c r="B22" s="56"/>
      <c r="C22" s="68" t="s">
        <v>58</v>
      </c>
      <c r="D22" s="69"/>
      <c r="E22" s="70"/>
      <c r="F22" s="71"/>
      <c r="G22" s="72"/>
      <c r="H22" s="72"/>
      <c r="I22" s="72"/>
      <c r="J22" s="72"/>
      <c r="K22" s="72"/>
      <c r="L22" s="72"/>
      <c r="M22" s="72"/>
      <c r="N22" s="72"/>
      <c r="O22" s="72"/>
      <c r="P22" s="72"/>
      <c r="Q22" s="72"/>
      <c r="R22" s="72"/>
      <c r="S22" s="72"/>
      <c r="T22" s="73"/>
      <c r="U22" s="106"/>
      <c r="V22" s="107"/>
      <c r="W22" s="107"/>
      <c r="X22" s="107"/>
      <c r="Y22" s="108"/>
      <c r="Z22" s="85"/>
      <c r="AA22" s="85"/>
      <c r="AB22" s="85"/>
      <c r="AC22" s="85"/>
      <c r="AD22" s="91"/>
      <c r="AE22" s="91"/>
      <c r="AF22" s="89"/>
      <c r="AG22" s="89"/>
      <c r="AH22" s="91"/>
      <c r="AI22" s="91"/>
      <c r="AJ22" s="93"/>
      <c r="AK22" s="93"/>
      <c r="AL22" s="93"/>
      <c r="AM22" s="93"/>
      <c r="AN22" s="156"/>
      <c r="AO22" s="156"/>
    </row>
    <row r="23" spans="1:41" ht="18" customHeight="1">
      <c r="A23" s="28"/>
      <c r="B23" s="56">
        <v>4</v>
      </c>
      <c r="C23" s="57" t="s">
        <v>59</v>
      </c>
      <c r="D23" s="58"/>
      <c r="E23" s="59"/>
      <c r="F23" s="60"/>
      <c r="G23" s="60"/>
      <c r="H23" s="60"/>
      <c r="I23" s="60"/>
      <c r="J23" s="60"/>
      <c r="K23" s="60"/>
      <c r="L23" s="60"/>
      <c r="M23" s="60"/>
      <c r="N23" s="60"/>
      <c r="O23" s="60"/>
      <c r="P23" s="60"/>
      <c r="Q23" s="60"/>
      <c r="R23" s="60"/>
      <c r="S23" s="60"/>
      <c r="T23" s="61"/>
      <c r="U23" s="76"/>
      <c r="V23" s="77"/>
      <c r="W23" s="77"/>
      <c r="X23" s="77"/>
      <c r="Y23" s="78"/>
      <c r="Z23" s="83"/>
      <c r="AA23" s="83"/>
      <c r="AB23" s="83"/>
      <c r="AC23" s="83"/>
      <c r="AD23" s="90" t="str">
        <f>IFERROR(VLOOKUP(Z23,Data!$A$1:$C$5,2,FALSE),"")</f>
        <v/>
      </c>
      <c r="AE23" s="90"/>
      <c r="AF23" s="88" t="str">
        <f t="shared" ref="AF23" si="5">IF(OR(Z23="参加",Z23="筆頭発表又は座長等",Z23="共同発表者"),"－","")</f>
        <v/>
      </c>
      <c r="AG23" s="88"/>
      <c r="AH23" s="90" t="str">
        <f t="shared" ref="AH23" si="6">IFERROR(IF(Z23="認定制度委員会が認める企画",2*AF23,AD23),"")</f>
        <v/>
      </c>
      <c r="AI23" s="90"/>
      <c r="AJ23" s="92" t="str">
        <f>IFERROR(VLOOKUP(Z23,Data!$A$1:$C$5,3,FALSE),"")</f>
        <v/>
      </c>
      <c r="AK23" s="92"/>
      <c r="AL23" s="92"/>
      <c r="AM23" s="92"/>
      <c r="AN23" s="146"/>
      <c r="AO23" s="146"/>
    </row>
    <row r="24" spans="1:41" ht="18" customHeight="1">
      <c r="A24" s="28"/>
      <c r="B24" s="56"/>
      <c r="C24" s="62" t="s">
        <v>68</v>
      </c>
      <c r="D24" s="63"/>
      <c r="E24" s="64"/>
      <c r="F24" s="65"/>
      <c r="G24" s="66"/>
      <c r="H24" s="66"/>
      <c r="I24" s="66"/>
      <c r="J24" s="66"/>
      <c r="K24" s="66"/>
      <c r="L24" s="66"/>
      <c r="M24" s="66"/>
      <c r="N24" s="66"/>
      <c r="O24" s="66"/>
      <c r="P24" s="66"/>
      <c r="Q24" s="66"/>
      <c r="R24" s="66"/>
      <c r="S24" s="66"/>
      <c r="T24" s="67"/>
      <c r="U24" s="79"/>
      <c r="V24" s="80"/>
      <c r="W24" s="80"/>
      <c r="X24" s="80"/>
      <c r="Y24" s="81"/>
      <c r="Z24" s="85"/>
      <c r="AA24" s="85"/>
      <c r="AB24" s="85"/>
      <c r="AC24" s="85"/>
      <c r="AD24" s="91"/>
      <c r="AE24" s="91"/>
      <c r="AF24" s="89"/>
      <c r="AG24" s="89"/>
      <c r="AH24" s="91"/>
      <c r="AI24" s="91"/>
      <c r="AJ24" s="93"/>
      <c r="AK24" s="93"/>
      <c r="AL24" s="93"/>
      <c r="AM24" s="93"/>
      <c r="AN24" s="156"/>
      <c r="AO24" s="156"/>
    </row>
    <row r="25" spans="1:41" ht="18" customHeight="1">
      <c r="A25" s="28"/>
      <c r="B25" s="56"/>
      <c r="C25" s="68" t="s">
        <v>58</v>
      </c>
      <c r="D25" s="69"/>
      <c r="E25" s="70"/>
      <c r="F25" s="71"/>
      <c r="G25" s="72"/>
      <c r="H25" s="72"/>
      <c r="I25" s="72"/>
      <c r="J25" s="72"/>
      <c r="K25" s="72"/>
      <c r="L25" s="72"/>
      <c r="M25" s="72"/>
      <c r="N25" s="72"/>
      <c r="O25" s="72"/>
      <c r="P25" s="72"/>
      <c r="Q25" s="72"/>
      <c r="R25" s="72"/>
      <c r="S25" s="72"/>
      <c r="T25" s="73"/>
      <c r="U25" s="106"/>
      <c r="V25" s="107"/>
      <c r="W25" s="107"/>
      <c r="X25" s="107"/>
      <c r="Y25" s="108"/>
      <c r="Z25" s="85"/>
      <c r="AA25" s="85"/>
      <c r="AB25" s="85"/>
      <c r="AC25" s="85"/>
      <c r="AD25" s="91"/>
      <c r="AE25" s="91"/>
      <c r="AF25" s="89"/>
      <c r="AG25" s="89"/>
      <c r="AH25" s="91"/>
      <c r="AI25" s="91"/>
      <c r="AJ25" s="93"/>
      <c r="AK25" s="93"/>
      <c r="AL25" s="93"/>
      <c r="AM25" s="93"/>
      <c r="AN25" s="156"/>
      <c r="AO25" s="156"/>
    </row>
    <row r="26" spans="1:41" ht="18" customHeight="1">
      <c r="A26" s="28"/>
      <c r="B26" s="145">
        <v>5</v>
      </c>
      <c r="C26" s="57" t="s">
        <v>59</v>
      </c>
      <c r="D26" s="58"/>
      <c r="E26" s="59"/>
      <c r="F26" s="157"/>
      <c r="G26" s="157"/>
      <c r="H26" s="157"/>
      <c r="I26" s="157"/>
      <c r="J26" s="157"/>
      <c r="K26" s="157"/>
      <c r="L26" s="157"/>
      <c r="M26" s="157"/>
      <c r="N26" s="157"/>
      <c r="O26" s="157"/>
      <c r="P26" s="157"/>
      <c r="Q26" s="157"/>
      <c r="R26" s="157"/>
      <c r="S26" s="157"/>
      <c r="T26" s="158"/>
      <c r="U26" s="76"/>
      <c r="V26" s="77"/>
      <c r="W26" s="77"/>
      <c r="X26" s="77"/>
      <c r="Y26" s="78"/>
      <c r="Z26" s="83"/>
      <c r="AA26" s="83"/>
      <c r="AB26" s="83"/>
      <c r="AC26" s="83"/>
      <c r="AD26" s="90" t="str">
        <f>IFERROR(VLOOKUP(Z26,Data!$A$1:$C$5,2,FALSE),"")</f>
        <v/>
      </c>
      <c r="AE26" s="90"/>
      <c r="AF26" s="88" t="str">
        <f t="shared" ref="AF26" si="7">IF(OR(Z26="参加",Z26="筆頭発表又は座長等",Z26="共同発表者"),"－","")</f>
        <v/>
      </c>
      <c r="AG26" s="88"/>
      <c r="AH26" s="90" t="str">
        <f t="shared" ref="AH26" si="8">IFERROR(IF(Z26="認定制度委員会が認める企画",2*AF26,AD26),"")</f>
        <v/>
      </c>
      <c r="AI26" s="90"/>
      <c r="AJ26" s="92" t="str">
        <f>IFERROR(VLOOKUP(Z26,Data!$A$1:$C$5,3,FALSE),"")</f>
        <v/>
      </c>
      <c r="AK26" s="92"/>
      <c r="AL26" s="92"/>
      <c r="AM26" s="92"/>
      <c r="AN26" s="146"/>
      <c r="AO26" s="146"/>
    </row>
    <row r="27" spans="1:41" ht="18" customHeight="1">
      <c r="A27" s="28"/>
      <c r="B27" s="56"/>
      <c r="C27" s="62" t="s">
        <v>68</v>
      </c>
      <c r="D27" s="63"/>
      <c r="E27" s="64"/>
      <c r="F27" s="65"/>
      <c r="G27" s="66"/>
      <c r="H27" s="66"/>
      <c r="I27" s="66"/>
      <c r="J27" s="66"/>
      <c r="K27" s="66"/>
      <c r="L27" s="66"/>
      <c r="M27" s="66"/>
      <c r="N27" s="66"/>
      <c r="O27" s="66"/>
      <c r="P27" s="66"/>
      <c r="Q27" s="66"/>
      <c r="R27" s="66"/>
      <c r="S27" s="66"/>
      <c r="T27" s="67"/>
      <c r="U27" s="79"/>
      <c r="V27" s="80"/>
      <c r="W27" s="80"/>
      <c r="X27" s="80"/>
      <c r="Y27" s="81"/>
      <c r="Z27" s="85"/>
      <c r="AA27" s="85"/>
      <c r="AB27" s="85"/>
      <c r="AC27" s="85"/>
      <c r="AD27" s="91"/>
      <c r="AE27" s="91"/>
      <c r="AF27" s="89"/>
      <c r="AG27" s="89"/>
      <c r="AH27" s="91"/>
      <c r="AI27" s="91"/>
      <c r="AJ27" s="93"/>
      <c r="AK27" s="93"/>
      <c r="AL27" s="93"/>
      <c r="AM27" s="93"/>
      <c r="AN27" s="156"/>
      <c r="AO27" s="156"/>
    </row>
    <row r="28" spans="1:41" ht="18" customHeight="1">
      <c r="A28" s="28"/>
      <c r="B28" s="56"/>
      <c r="C28" s="68" t="s">
        <v>58</v>
      </c>
      <c r="D28" s="69"/>
      <c r="E28" s="70"/>
      <c r="F28" s="71" t="s">
        <v>69</v>
      </c>
      <c r="G28" s="72"/>
      <c r="H28" s="72"/>
      <c r="I28" s="72"/>
      <c r="J28" s="72"/>
      <c r="K28" s="72"/>
      <c r="L28" s="72"/>
      <c r="M28" s="72"/>
      <c r="N28" s="72"/>
      <c r="O28" s="72"/>
      <c r="P28" s="72"/>
      <c r="Q28" s="72"/>
      <c r="R28" s="72"/>
      <c r="S28" s="72"/>
      <c r="T28" s="73"/>
      <c r="U28" s="106"/>
      <c r="V28" s="107"/>
      <c r="W28" s="107"/>
      <c r="X28" s="107"/>
      <c r="Y28" s="108"/>
      <c r="Z28" s="85"/>
      <c r="AA28" s="85"/>
      <c r="AB28" s="85"/>
      <c r="AC28" s="85"/>
      <c r="AD28" s="91"/>
      <c r="AE28" s="91"/>
      <c r="AF28" s="89"/>
      <c r="AG28" s="89"/>
      <c r="AH28" s="91"/>
      <c r="AI28" s="91"/>
      <c r="AJ28" s="93"/>
      <c r="AK28" s="93"/>
      <c r="AL28" s="93"/>
      <c r="AM28" s="93"/>
      <c r="AN28" s="156"/>
      <c r="AO28" s="156"/>
    </row>
    <row r="29" spans="1:41" ht="18" customHeight="1" outlineLevel="1">
      <c r="A29" s="28"/>
      <c r="B29" s="56">
        <v>6</v>
      </c>
      <c r="C29" s="57" t="s">
        <v>59</v>
      </c>
      <c r="D29" s="58"/>
      <c r="E29" s="59"/>
      <c r="F29" s="60"/>
      <c r="G29" s="60"/>
      <c r="H29" s="60"/>
      <c r="I29" s="60"/>
      <c r="J29" s="60"/>
      <c r="K29" s="60"/>
      <c r="L29" s="60"/>
      <c r="M29" s="60"/>
      <c r="N29" s="60"/>
      <c r="O29" s="60"/>
      <c r="P29" s="60"/>
      <c r="Q29" s="60"/>
      <c r="R29" s="60"/>
      <c r="S29" s="60"/>
      <c r="T29" s="61"/>
      <c r="U29" s="79"/>
      <c r="V29" s="80"/>
      <c r="W29" s="80"/>
      <c r="X29" s="80"/>
      <c r="Y29" s="81"/>
      <c r="Z29" s="85"/>
      <c r="AA29" s="85"/>
      <c r="AB29" s="85"/>
      <c r="AC29" s="85"/>
      <c r="AD29" s="91" t="str">
        <f>IFERROR(VLOOKUP(Z29,Data!$A$1:$C$5,2,FALSE),"")</f>
        <v/>
      </c>
      <c r="AE29" s="91"/>
      <c r="AF29" s="89" t="str">
        <f>IF(OR(Z29="参加",Z29="筆頭発表又は座長等",Z29="共同発表者"),"－","")</f>
        <v/>
      </c>
      <c r="AG29" s="89"/>
      <c r="AH29" s="91" t="str">
        <f>IFERROR(IF(Z29="認定制度委員会が認める企画",2*AF29,AD29),"")</f>
        <v/>
      </c>
      <c r="AI29" s="91"/>
      <c r="AJ29" s="93" t="str">
        <f>IFERROR(VLOOKUP(Z29,Data!$A$1:$C$5,3,FALSE),"")</f>
        <v/>
      </c>
      <c r="AK29" s="93"/>
      <c r="AL29" s="93"/>
      <c r="AM29" s="93"/>
      <c r="AN29" s="156"/>
      <c r="AO29" s="156"/>
    </row>
    <row r="30" spans="1:41" ht="18" customHeight="1" outlineLevel="1">
      <c r="A30" s="28"/>
      <c r="B30" s="56"/>
      <c r="C30" s="62" t="s">
        <v>68</v>
      </c>
      <c r="D30" s="63"/>
      <c r="E30" s="64"/>
      <c r="F30" s="65"/>
      <c r="G30" s="66"/>
      <c r="H30" s="66"/>
      <c r="I30" s="66"/>
      <c r="J30" s="66"/>
      <c r="K30" s="66"/>
      <c r="L30" s="66"/>
      <c r="M30" s="66"/>
      <c r="N30" s="66"/>
      <c r="O30" s="66"/>
      <c r="P30" s="66"/>
      <c r="Q30" s="66"/>
      <c r="R30" s="66"/>
      <c r="S30" s="66"/>
      <c r="T30" s="67"/>
      <c r="U30" s="79"/>
      <c r="V30" s="80"/>
      <c r="W30" s="80"/>
      <c r="X30" s="80"/>
      <c r="Y30" s="81"/>
      <c r="Z30" s="85"/>
      <c r="AA30" s="85"/>
      <c r="AB30" s="85"/>
      <c r="AC30" s="85"/>
      <c r="AD30" s="91"/>
      <c r="AE30" s="91"/>
      <c r="AF30" s="89"/>
      <c r="AG30" s="89"/>
      <c r="AH30" s="91"/>
      <c r="AI30" s="91"/>
      <c r="AJ30" s="93"/>
      <c r="AK30" s="93"/>
      <c r="AL30" s="93"/>
      <c r="AM30" s="93"/>
      <c r="AN30" s="156"/>
      <c r="AO30" s="156"/>
    </row>
    <row r="31" spans="1:41" ht="18" customHeight="1" outlineLevel="1">
      <c r="A31" s="28"/>
      <c r="B31" s="56"/>
      <c r="C31" s="68" t="s">
        <v>58</v>
      </c>
      <c r="D31" s="69"/>
      <c r="E31" s="70"/>
      <c r="F31" s="71"/>
      <c r="G31" s="72"/>
      <c r="H31" s="72"/>
      <c r="I31" s="72"/>
      <c r="J31" s="72"/>
      <c r="K31" s="72"/>
      <c r="L31" s="72"/>
      <c r="M31" s="72"/>
      <c r="N31" s="72"/>
      <c r="O31" s="72"/>
      <c r="P31" s="72"/>
      <c r="Q31" s="72"/>
      <c r="R31" s="72"/>
      <c r="S31" s="72"/>
      <c r="T31" s="73"/>
      <c r="U31" s="106"/>
      <c r="V31" s="107"/>
      <c r="W31" s="107"/>
      <c r="X31" s="107"/>
      <c r="Y31" s="108"/>
      <c r="Z31" s="85"/>
      <c r="AA31" s="85"/>
      <c r="AB31" s="85"/>
      <c r="AC31" s="85"/>
      <c r="AD31" s="91"/>
      <c r="AE31" s="91"/>
      <c r="AF31" s="89"/>
      <c r="AG31" s="89"/>
      <c r="AH31" s="91"/>
      <c r="AI31" s="91"/>
      <c r="AJ31" s="93"/>
      <c r="AK31" s="93"/>
      <c r="AL31" s="93"/>
      <c r="AM31" s="93"/>
      <c r="AN31" s="156"/>
      <c r="AO31" s="156"/>
    </row>
    <row r="32" spans="1:41" ht="18" customHeight="1" outlineLevel="1">
      <c r="A32" s="28"/>
      <c r="B32" s="56">
        <v>7</v>
      </c>
      <c r="C32" s="57" t="s">
        <v>59</v>
      </c>
      <c r="D32" s="58"/>
      <c r="E32" s="59"/>
      <c r="F32" s="60"/>
      <c r="G32" s="60"/>
      <c r="H32" s="60"/>
      <c r="I32" s="60"/>
      <c r="J32" s="60"/>
      <c r="K32" s="60"/>
      <c r="L32" s="60"/>
      <c r="M32" s="60"/>
      <c r="N32" s="60"/>
      <c r="O32" s="60"/>
      <c r="P32" s="60"/>
      <c r="Q32" s="60"/>
      <c r="R32" s="60"/>
      <c r="S32" s="60"/>
      <c r="T32" s="61"/>
      <c r="U32" s="76"/>
      <c r="V32" s="77"/>
      <c r="W32" s="77"/>
      <c r="X32" s="77"/>
      <c r="Y32" s="78"/>
      <c r="Z32" s="83"/>
      <c r="AA32" s="83"/>
      <c r="AB32" s="83"/>
      <c r="AC32" s="83"/>
      <c r="AD32" s="90" t="str">
        <f>IFERROR(VLOOKUP(Z32,Data!$A$1:$C$5,2,FALSE),"")</f>
        <v/>
      </c>
      <c r="AE32" s="90"/>
      <c r="AF32" s="88" t="str">
        <f t="shared" ref="AF32" si="9">IF(OR(Z32="参加",Z32="筆頭発表又は座長等",Z32="共同発表者"),"－","")</f>
        <v/>
      </c>
      <c r="AG32" s="88"/>
      <c r="AH32" s="90" t="str">
        <f t="shared" ref="AH32" si="10">IFERROR(IF(Z32="認定制度委員会が認める企画",2*AF32,AD32),"")</f>
        <v/>
      </c>
      <c r="AI32" s="90"/>
      <c r="AJ32" s="92" t="str">
        <f>IFERROR(VLOOKUP(Z32,Data!$A$1:$C$5,3,FALSE),"")</f>
        <v/>
      </c>
      <c r="AK32" s="92"/>
      <c r="AL32" s="92"/>
      <c r="AM32" s="92"/>
      <c r="AN32" s="146"/>
      <c r="AO32" s="146"/>
    </row>
    <row r="33" spans="1:42" ht="18" customHeight="1" outlineLevel="1">
      <c r="A33" s="28"/>
      <c r="B33" s="56"/>
      <c r="C33" s="62" t="s">
        <v>68</v>
      </c>
      <c r="D33" s="63"/>
      <c r="E33" s="64"/>
      <c r="F33" s="65"/>
      <c r="G33" s="66"/>
      <c r="H33" s="66"/>
      <c r="I33" s="66"/>
      <c r="J33" s="66"/>
      <c r="K33" s="66"/>
      <c r="L33" s="66"/>
      <c r="M33" s="66"/>
      <c r="N33" s="66"/>
      <c r="O33" s="66"/>
      <c r="P33" s="66"/>
      <c r="Q33" s="66"/>
      <c r="R33" s="66"/>
      <c r="S33" s="66"/>
      <c r="T33" s="67"/>
      <c r="U33" s="79"/>
      <c r="V33" s="80"/>
      <c r="W33" s="80"/>
      <c r="X33" s="80"/>
      <c r="Y33" s="81"/>
      <c r="Z33" s="85"/>
      <c r="AA33" s="85"/>
      <c r="AB33" s="85"/>
      <c r="AC33" s="85"/>
      <c r="AD33" s="91"/>
      <c r="AE33" s="91"/>
      <c r="AF33" s="89"/>
      <c r="AG33" s="89"/>
      <c r="AH33" s="91"/>
      <c r="AI33" s="91"/>
      <c r="AJ33" s="93"/>
      <c r="AK33" s="93"/>
      <c r="AL33" s="93"/>
      <c r="AM33" s="93"/>
      <c r="AN33" s="156"/>
      <c r="AO33" s="156"/>
    </row>
    <row r="34" spans="1:42" ht="18" customHeight="1" outlineLevel="1">
      <c r="A34" s="28"/>
      <c r="B34" s="56"/>
      <c r="C34" s="68" t="s">
        <v>58</v>
      </c>
      <c r="D34" s="69"/>
      <c r="E34" s="70"/>
      <c r="F34" s="71"/>
      <c r="G34" s="72"/>
      <c r="H34" s="72"/>
      <c r="I34" s="72"/>
      <c r="J34" s="72"/>
      <c r="K34" s="72"/>
      <c r="L34" s="72"/>
      <c r="M34" s="72"/>
      <c r="N34" s="72"/>
      <c r="O34" s="72"/>
      <c r="P34" s="72"/>
      <c r="Q34" s="72"/>
      <c r="R34" s="72"/>
      <c r="S34" s="72"/>
      <c r="T34" s="73"/>
      <c r="U34" s="106"/>
      <c r="V34" s="107"/>
      <c r="W34" s="107"/>
      <c r="X34" s="107"/>
      <c r="Y34" s="108"/>
      <c r="Z34" s="85"/>
      <c r="AA34" s="85"/>
      <c r="AB34" s="85"/>
      <c r="AC34" s="85"/>
      <c r="AD34" s="91"/>
      <c r="AE34" s="91"/>
      <c r="AF34" s="89"/>
      <c r="AG34" s="89"/>
      <c r="AH34" s="91"/>
      <c r="AI34" s="91"/>
      <c r="AJ34" s="93"/>
      <c r="AK34" s="93"/>
      <c r="AL34" s="93"/>
      <c r="AM34" s="93"/>
      <c r="AN34" s="156"/>
      <c r="AO34" s="156"/>
    </row>
    <row r="35" spans="1:42" ht="18" customHeight="1" outlineLevel="1">
      <c r="A35" s="28"/>
      <c r="B35" s="56">
        <v>8</v>
      </c>
      <c r="C35" s="57" t="s">
        <v>59</v>
      </c>
      <c r="D35" s="58"/>
      <c r="E35" s="59"/>
      <c r="F35" s="60"/>
      <c r="G35" s="60"/>
      <c r="H35" s="60"/>
      <c r="I35" s="60"/>
      <c r="J35" s="60"/>
      <c r="K35" s="60"/>
      <c r="L35" s="60"/>
      <c r="M35" s="60"/>
      <c r="N35" s="60"/>
      <c r="O35" s="60"/>
      <c r="P35" s="60"/>
      <c r="Q35" s="60"/>
      <c r="R35" s="60"/>
      <c r="S35" s="60"/>
      <c r="T35" s="61"/>
      <c r="U35" s="76"/>
      <c r="V35" s="77"/>
      <c r="W35" s="77"/>
      <c r="X35" s="77"/>
      <c r="Y35" s="78"/>
      <c r="Z35" s="83"/>
      <c r="AA35" s="83"/>
      <c r="AB35" s="83"/>
      <c r="AC35" s="83"/>
      <c r="AD35" s="90" t="str">
        <f>IFERROR(VLOOKUP(Z35,Data!$A$1:$C$5,2,FALSE),"")</f>
        <v/>
      </c>
      <c r="AE35" s="90"/>
      <c r="AF35" s="88" t="str">
        <f t="shared" ref="AF35" si="11">IF(OR(Z35="参加",Z35="筆頭発表又は座長等",Z35="共同発表者"),"－","")</f>
        <v/>
      </c>
      <c r="AG35" s="88"/>
      <c r="AH35" s="90" t="str">
        <f t="shared" ref="AH35" si="12">IFERROR(IF(Z35="認定制度委員会が認める企画",2*AF35,AD35),"")</f>
        <v/>
      </c>
      <c r="AI35" s="90"/>
      <c r="AJ35" s="92" t="str">
        <f>IFERROR(VLOOKUP(Z35,Data!$A$1:$C$5,3,FALSE),"")</f>
        <v/>
      </c>
      <c r="AK35" s="92"/>
      <c r="AL35" s="92"/>
      <c r="AM35" s="92"/>
      <c r="AN35" s="146"/>
      <c r="AO35" s="146"/>
    </row>
    <row r="36" spans="1:42" ht="18" customHeight="1" outlineLevel="1">
      <c r="A36" s="28"/>
      <c r="B36" s="56"/>
      <c r="C36" s="62" t="s">
        <v>68</v>
      </c>
      <c r="D36" s="63"/>
      <c r="E36" s="64"/>
      <c r="F36" s="65"/>
      <c r="G36" s="66"/>
      <c r="H36" s="66"/>
      <c r="I36" s="66"/>
      <c r="J36" s="66"/>
      <c r="K36" s="66"/>
      <c r="L36" s="66"/>
      <c r="M36" s="66"/>
      <c r="N36" s="66"/>
      <c r="O36" s="66"/>
      <c r="P36" s="66"/>
      <c r="Q36" s="66"/>
      <c r="R36" s="66"/>
      <c r="S36" s="66"/>
      <c r="T36" s="67"/>
      <c r="U36" s="79"/>
      <c r="V36" s="80"/>
      <c r="W36" s="80"/>
      <c r="X36" s="80"/>
      <c r="Y36" s="81"/>
      <c r="Z36" s="85"/>
      <c r="AA36" s="85"/>
      <c r="AB36" s="85"/>
      <c r="AC36" s="85"/>
      <c r="AD36" s="91"/>
      <c r="AE36" s="91"/>
      <c r="AF36" s="89"/>
      <c r="AG36" s="89"/>
      <c r="AH36" s="91"/>
      <c r="AI36" s="91"/>
      <c r="AJ36" s="93"/>
      <c r="AK36" s="93"/>
      <c r="AL36" s="93"/>
      <c r="AM36" s="93"/>
      <c r="AN36" s="156"/>
      <c r="AO36" s="156"/>
    </row>
    <row r="37" spans="1:42" ht="18" customHeight="1" outlineLevel="1">
      <c r="A37" s="28"/>
      <c r="B37" s="56"/>
      <c r="C37" s="68" t="s">
        <v>58</v>
      </c>
      <c r="D37" s="69"/>
      <c r="E37" s="70"/>
      <c r="F37" s="71"/>
      <c r="G37" s="72"/>
      <c r="H37" s="72"/>
      <c r="I37" s="72"/>
      <c r="J37" s="72"/>
      <c r="K37" s="72"/>
      <c r="L37" s="72"/>
      <c r="M37" s="72"/>
      <c r="N37" s="72"/>
      <c r="O37" s="72"/>
      <c r="P37" s="72"/>
      <c r="Q37" s="72"/>
      <c r="R37" s="72"/>
      <c r="S37" s="72"/>
      <c r="T37" s="73"/>
      <c r="U37" s="106"/>
      <c r="V37" s="107"/>
      <c r="W37" s="107"/>
      <c r="X37" s="107"/>
      <c r="Y37" s="108"/>
      <c r="Z37" s="85"/>
      <c r="AA37" s="85"/>
      <c r="AB37" s="85"/>
      <c r="AC37" s="85"/>
      <c r="AD37" s="91"/>
      <c r="AE37" s="91"/>
      <c r="AF37" s="89"/>
      <c r="AG37" s="89"/>
      <c r="AH37" s="91"/>
      <c r="AI37" s="91"/>
      <c r="AJ37" s="93"/>
      <c r="AK37" s="93"/>
      <c r="AL37" s="93"/>
      <c r="AM37" s="93"/>
      <c r="AN37" s="156"/>
      <c r="AO37" s="156"/>
    </row>
    <row r="38" spans="1:42" ht="18" customHeight="1" outlineLevel="1">
      <c r="A38" s="28"/>
      <c r="B38" s="56">
        <v>9</v>
      </c>
      <c r="C38" s="57" t="s">
        <v>59</v>
      </c>
      <c r="D38" s="58"/>
      <c r="E38" s="59"/>
      <c r="F38" s="60"/>
      <c r="G38" s="60"/>
      <c r="H38" s="60"/>
      <c r="I38" s="60"/>
      <c r="J38" s="60"/>
      <c r="K38" s="60"/>
      <c r="L38" s="60"/>
      <c r="M38" s="60"/>
      <c r="N38" s="60"/>
      <c r="O38" s="60"/>
      <c r="P38" s="60"/>
      <c r="Q38" s="60"/>
      <c r="R38" s="60"/>
      <c r="S38" s="60"/>
      <c r="T38" s="61"/>
      <c r="U38" s="76"/>
      <c r="V38" s="77"/>
      <c r="W38" s="77"/>
      <c r="X38" s="77"/>
      <c r="Y38" s="78"/>
      <c r="Z38" s="83"/>
      <c r="AA38" s="83"/>
      <c r="AB38" s="83"/>
      <c r="AC38" s="83"/>
      <c r="AD38" s="90" t="str">
        <f>IFERROR(VLOOKUP(Z38,Data!$A$1:$C$5,2,FALSE),"")</f>
        <v/>
      </c>
      <c r="AE38" s="90"/>
      <c r="AF38" s="88" t="str">
        <f t="shared" ref="AF38" si="13">IF(OR(Z38="参加",Z38="筆頭発表又は座長等",Z38="共同発表者"),"－","")</f>
        <v/>
      </c>
      <c r="AG38" s="88"/>
      <c r="AH38" s="90" t="str">
        <f t="shared" ref="AH38" si="14">IFERROR(IF(Z38="認定制度委員会が認める企画",2*AF38,AD38),"")</f>
        <v/>
      </c>
      <c r="AI38" s="90"/>
      <c r="AJ38" s="92" t="str">
        <f>IFERROR(VLOOKUP(Z38,Data!$A$1:$C$5,3,FALSE),"")</f>
        <v/>
      </c>
      <c r="AK38" s="92"/>
      <c r="AL38" s="92"/>
      <c r="AM38" s="92"/>
      <c r="AN38" s="146"/>
      <c r="AO38" s="146"/>
    </row>
    <row r="39" spans="1:42" ht="18" customHeight="1" outlineLevel="1">
      <c r="A39" s="28"/>
      <c r="B39" s="56"/>
      <c r="C39" s="62" t="s">
        <v>68</v>
      </c>
      <c r="D39" s="63"/>
      <c r="E39" s="64"/>
      <c r="F39" s="65"/>
      <c r="G39" s="66"/>
      <c r="H39" s="66"/>
      <c r="I39" s="66"/>
      <c r="J39" s="66"/>
      <c r="K39" s="66"/>
      <c r="L39" s="66"/>
      <c r="M39" s="66"/>
      <c r="N39" s="66"/>
      <c r="O39" s="66"/>
      <c r="P39" s="66"/>
      <c r="Q39" s="66"/>
      <c r="R39" s="66"/>
      <c r="S39" s="66"/>
      <c r="T39" s="67"/>
      <c r="U39" s="79"/>
      <c r="V39" s="80"/>
      <c r="W39" s="80"/>
      <c r="X39" s="80"/>
      <c r="Y39" s="81"/>
      <c r="Z39" s="85"/>
      <c r="AA39" s="85"/>
      <c r="AB39" s="85"/>
      <c r="AC39" s="85"/>
      <c r="AD39" s="91"/>
      <c r="AE39" s="91"/>
      <c r="AF39" s="89"/>
      <c r="AG39" s="89"/>
      <c r="AH39" s="91"/>
      <c r="AI39" s="91"/>
      <c r="AJ39" s="93"/>
      <c r="AK39" s="93"/>
      <c r="AL39" s="93"/>
      <c r="AM39" s="93"/>
      <c r="AN39" s="156"/>
      <c r="AO39" s="156"/>
    </row>
    <row r="40" spans="1:42" ht="18" customHeight="1" outlineLevel="1">
      <c r="A40" s="28"/>
      <c r="B40" s="56"/>
      <c r="C40" s="68" t="s">
        <v>58</v>
      </c>
      <c r="D40" s="69"/>
      <c r="E40" s="70"/>
      <c r="F40" s="71"/>
      <c r="G40" s="72"/>
      <c r="H40" s="72"/>
      <c r="I40" s="72"/>
      <c r="J40" s="72"/>
      <c r="K40" s="72"/>
      <c r="L40" s="72"/>
      <c r="M40" s="72"/>
      <c r="N40" s="72"/>
      <c r="O40" s="72"/>
      <c r="P40" s="72"/>
      <c r="Q40" s="72"/>
      <c r="R40" s="72"/>
      <c r="S40" s="72"/>
      <c r="T40" s="73"/>
      <c r="U40" s="106"/>
      <c r="V40" s="107"/>
      <c r="W40" s="107"/>
      <c r="X40" s="107"/>
      <c r="Y40" s="108"/>
      <c r="Z40" s="85"/>
      <c r="AA40" s="85"/>
      <c r="AB40" s="85"/>
      <c r="AC40" s="85"/>
      <c r="AD40" s="91"/>
      <c r="AE40" s="91"/>
      <c r="AF40" s="89"/>
      <c r="AG40" s="89"/>
      <c r="AH40" s="91"/>
      <c r="AI40" s="91"/>
      <c r="AJ40" s="93"/>
      <c r="AK40" s="93"/>
      <c r="AL40" s="93"/>
      <c r="AM40" s="93"/>
      <c r="AN40" s="156"/>
      <c r="AO40" s="156"/>
    </row>
    <row r="41" spans="1:42" ht="18" customHeight="1" outlineLevel="1">
      <c r="A41" s="28"/>
      <c r="B41" s="56">
        <v>10</v>
      </c>
      <c r="C41" s="57" t="s">
        <v>59</v>
      </c>
      <c r="D41" s="58"/>
      <c r="E41" s="59"/>
      <c r="F41" s="60"/>
      <c r="G41" s="60"/>
      <c r="H41" s="60"/>
      <c r="I41" s="60"/>
      <c r="J41" s="60"/>
      <c r="K41" s="60"/>
      <c r="L41" s="60"/>
      <c r="M41" s="60"/>
      <c r="N41" s="60"/>
      <c r="O41" s="60"/>
      <c r="P41" s="60"/>
      <c r="Q41" s="60"/>
      <c r="R41" s="60"/>
      <c r="S41" s="60"/>
      <c r="T41" s="61"/>
      <c r="U41" s="76"/>
      <c r="V41" s="77"/>
      <c r="W41" s="77"/>
      <c r="X41" s="77"/>
      <c r="Y41" s="78"/>
      <c r="Z41" s="83"/>
      <c r="AA41" s="83"/>
      <c r="AB41" s="83"/>
      <c r="AC41" s="83"/>
      <c r="AD41" s="90" t="str">
        <f>IFERROR(VLOOKUP(Z41,Data!$A$1:$C$5,2,FALSE),"")</f>
        <v/>
      </c>
      <c r="AE41" s="90"/>
      <c r="AF41" s="88" t="str">
        <f t="shared" ref="AF41" si="15">IF(OR(Z41="参加",Z41="筆頭発表又は座長等",Z41="共同発表者"),"－","")</f>
        <v/>
      </c>
      <c r="AG41" s="88"/>
      <c r="AH41" s="90" t="str">
        <f t="shared" ref="AH41" si="16">IFERROR(IF(Z41="認定制度委員会が認める企画",2*AF41,AD41),"")</f>
        <v/>
      </c>
      <c r="AI41" s="90"/>
      <c r="AJ41" s="92" t="str">
        <f>IFERROR(VLOOKUP(Z41,Data!$A$1:$C$5,3,FALSE),"")</f>
        <v/>
      </c>
      <c r="AK41" s="92"/>
      <c r="AL41" s="92"/>
      <c r="AM41" s="92"/>
      <c r="AN41" s="146"/>
      <c r="AO41" s="146"/>
    </row>
    <row r="42" spans="1:42" ht="18" customHeight="1" outlineLevel="1">
      <c r="A42" s="28"/>
      <c r="B42" s="56"/>
      <c r="C42" s="62" t="s">
        <v>68</v>
      </c>
      <c r="D42" s="63"/>
      <c r="E42" s="64"/>
      <c r="F42" s="65"/>
      <c r="G42" s="66"/>
      <c r="H42" s="66"/>
      <c r="I42" s="66"/>
      <c r="J42" s="66"/>
      <c r="K42" s="66"/>
      <c r="L42" s="66"/>
      <c r="M42" s="66"/>
      <c r="N42" s="66"/>
      <c r="O42" s="66"/>
      <c r="P42" s="66"/>
      <c r="Q42" s="66"/>
      <c r="R42" s="66"/>
      <c r="S42" s="66"/>
      <c r="T42" s="67"/>
      <c r="U42" s="79"/>
      <c r="V42" s="80"/>
      <c r="W42" s="80"/>
      <c r="X42" s="80"/>
      <c r="Y42" s="81"/>
      <c r="Z42" s="85"/>
      <c r="AA42" s="85"/>
      <c r="AB42" s="85"/>
      <c r="AC42" s="85"/>
      <c r="AD42" s="91"/>
      <c r="AE42" s="91"/>
      <c r="AF42" s="89"/>
      <c r="AG42" s="89"/>
      <c r="AH42" s="91"/>
      <c r="AI42" s="91"/>
      <c r="AJ42" s="93"/>
      <c r="AK42" s="93"/>
      <c r="AL42" s="93"/>
      <c r="AM42" s="93"/>
      <c r="AN42" s="156"/>
      <c r="AO42" s="156"/>
    </row>
    <row r="43" spans="1:42" ht="18" customHeight="1" outlineLevel="1">
      <c r="A43" s="28"/>
      <c r="B43" s="56"/>
      <c r="C43" s="68" t="s">
        <v>58</v>
      </c>
      <c r="D43" s="69"/>
      <c r="E43" s="70"/>
      <c r="F43" s="71"/>
      <c r="G43" s="72"/>
      <c r="H43" s="72"/>
      <c r="I43" s="72"/>
      <c r="J43" s="72"/>
      <c r="K43" s="72"/>
      <c r="L43" s="72"/>
      <c r="M43" s="72"/>
      <c r="N43" s="72"/>
      <c r="O43" s="72"/>
      <c r="P43" s="72"/>
      <c r="Q43" s="72"/>
      <c r="R43" s="72"/>
      <c r="S43" s="72"/>
      <c r="T43" s="73"/>
      <c r="U43" s="106"/>
      <c r="V43" s="107"/>
      <c r="W43" s="107"/>
      <c r="X43" s="107"/>
      <c r="Y43" s="108"/>
      <c r="Z43" s="85"/>
      <c r="AA43" s="85"/>
      <c r="AB43" s="85"/>
      <c r="AC43" s="85"/>
      <c r="AD43" s="91"/>
      <c r="AE43" s="91"/>
      <c r="AF43" s="89"/>
      <c r="AG43" s="89"/>
      <c r="AH43" s="91"/>
      <c r="AI43" s="91"/>
      <c r="AJ43" s="93"/>
      <c r="AK43" s="93"/>
      <c r="AL43" s="93"/>
      <c r="AM43" s="93"/>
      <c r="AN43" s="156"/>
      <c r="AO43" s="156"/>
    </row>
    <row r="44" spans="1:42">
      <c r="B44" s="38" t="s">
        <v>78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40"/>
    </row>
    <row r="45" spans="1:42" ht="40.25" customHeight="1" thickBot="1">
      <c r="A45" s="28"/>
      <c r="B45" s="33" t="s">
        <v>0</v>
      </c>
      <c r="C45" s="140" t="s">
        <v>64</v>
      </c>
      <c r="D45" s="141"/>
      <c r="E45" s="141"/>
      <c r="F45" s="141"/>
      <c r="G45" s="141"/>
      <c r="H45" s="141"/>
      <c r="I45" s="141"/>
      <c r="J45" s="141"/>
      <c r="K45" s="141"/>
      <c r="L45" s="141"/>
      <c r="M45" s="141"/>
      <c r="N45" s="141"/>
      <c r="O45" s="141"/>
      <c r="P45" s="141"/>
      <c r="Q45" s="141"/>
      <c r="R45" s="141"/>
      <c r="S45" s="141"/>
      <c r="T45" s="142"/>
      <c r="U45" s="143" t="s">
        <v>9</v>
      </c>
      <c r="V45" s="143"/>
      <c r="W45" s="143"/>
      <c r="X45" s="143"/>
      <c r="Y45" s="143"/>
      <c r="Z45" s="143" t="s">
        <v>60</v>
      </c>
      <c r="AA45" s="143"/>
      <c r="AB45" s="143"/>
      <c r="AC45" s="143"/>
      <c r="AD45" s="143" t="s">
        <v>8</v>
      </c>
      <c r="AE45" s="143"/>
      <c r="AF45" s="144" t="s">
        <v>89</v>
      </c>
      <c r="AG45" s="143"/>
      <c r="AH45" s="143" t="s">
        <v>11</v>
      </c>
      <c r="AI45" s="143"/>
      <c r="AJ45" s="143" t="s">
        <v>13</v>
      </c>
      <c r="AK45" s="143"/>
      <c r="AL45" s="143"/>
      <c r="AM45" s="143"/>
      <c r="AN45" s="144" t="s">
        <v>7</v>
      </c>
      <c r="AO45" s="144"/>
      <c r="AP45" s="28"/>
    </row>
    <row r="46" spans="1:42" ht="18.5" thickTop="1">
      <c r="B46" s="209">
        <v>1</v>
      </c>
      <c r="C46" s="204" t="s">
        <v>63</v>
      </c>
      <c r="D46" s="205"/>
      <c r="E46" s="206"/>
      <c r="F46" s="207"/>
      <c r="G46" s="207"/>
      <c r="H46" s="207"/>
      <c r="I46" s="207"/>
      <c r="J46" s="207"/>
      <c r="K46" s="207"/>
      <c r="L46" s="207"/>
      <c r="M46" s="207"/>
      <c r="N46" s="207"/>
      <c r="O46" s="207"/>
      <c r="P46" s="207"/>
      <c r="Q46" s="207"/>
      <c r="R46" s="207"/>
      <c r="S46" s="207"/>
      <c r="T46" s="208"/>
      <c r="U46" s="79"/>
      <c r="V46" s="80"/>
      <c r="W46" s="80"/>
      <c r="X46" s="80"/>
      <c r="Y46" s="81"/>
      <c r="Z46" s="85"/>
      <c r="AA46" s="85"/>
      <c r="AB46" s="85"/>
      <c r="AC46" s="85"/>
      <c r="AD46" s="91" t="str">
        <f>IFERROR(VLOOKUP(Z46,Data!$A$7:$C$9,2,FALSE),"")</f>
        <v/>
      </c>
      <c r="AE46" s="91"/>
      <c r="AF46" s="210" t="s">
        <v>41</v>
      </c>
      <c r="AG46" s="210"/>
      <c r="AH46" s="91" t="str">
        <f>AD46</f>
        <v/>
      </c>
      <c r="AI46" s="91"/>
      <c r="AJ46" s="93" t="str">
        <f>IFERROR(VLOOKUP(Z46,Data!$A$7:$C$9,3,FALSE),"")</f>
        <v/>
      </c>
      <c r="AK46" s="93"/>
      <c r="AL46" s="93"/>
      <c r="AM46" s="93"/>
      <c r="AN46" s="156"/>
      <c r="AO46" s="156"/>
    </row>
    <row r="47" spans="1:42">
      <c r="B47" s="56"/>
      <c r="C47" s="62" t="s">
        <v>68</v>
      </c>
      <c r="D47" s="63"/>
      <c r="E47" s="64"/>
      <c r="F47" s="65"/>
      <c r="G47" s="66"/>
      <c r="H47" s="66"/>
      <c r="I47" s="66"/>
      <c r="J47" s="66"/>
      <c r="K47" s="66"/>
      <c r="L47" s="66"/>
      <c r="M47" s="66"/>
      <c r="N47" s="66"/>
      <c r="O47" s="66"/>
      <c r="P47" s="66"/>
      <c r="Q47" s="66"/>
      <c r="R47" s="66"/>
      <c r="S47" s="66"/>
      <c r="T47" s="67"/>
      <c r="U47" s="79"/>
      <c r="V47" s="80"/>
      <c r="W47" s="80"/>
      <c r="X47" s="80"/>
      <c r="Y47" s="81"/>
      <c r="Z47" s="85"/>
      <c r="AA47" s="85"/>
      <c r="AB47" s="85"/>
      <c r="AC47" s="85"/>
      <c r="AD47" s="91"/>
      <c r="AE47" s="91"/>
      <c r="AF47" s="155"/>
      <c r="AG47" s="155"/>
      <c r="AH47" s="91"/>
      <c r="AI47" s="91"/>
      <c r="AJ47" s="93"/>
      <c r="AK47" s="93"/>
      <c r="AL47" s="93"/>
      <c r="AM47" s="93"/>
      <c r="AN47" s="156"/>
      <c r="AO47" s="156"/>
    </row>
    <row r="48" spans="1:42">
      <c r="B48" s="56"/>
      <c r="C48" s="68" t="s">
        <v>58</v>
      </c>
      <c r="D48" s="69"/>
      <c r="E48" s="70"/>
      <c r="F48" s="71"/>
      <c r="G48" s="72"/>
      <c r="H48" s="72"/>
      <c r="I48" s="72"/>
      <c r="J48" s="72"/>
      <c r="K48" s="72"/>
      <c r="L48" s="72"/>
      <c r="M48" s="72"/>
      <c r="N48" s="72"/>
      <c r="O48" s="72"/>
      <c r="P48" s="72"/>
      <c r="Q48" s="72"/>
      <c r="R48" s="72"/>
      <c r="S48" s="72"/>
      <c r="T48" s="73"/>
      <c r="U48" s="106"/>
      <c r="V48" s="107"/>
      <c r="W48" s="107"/>
      <c r="X48" s="107"/>
      <c r="Y48" s="108"/>
      <c r="Z48" s="83"/>
      <c r="AA48" s="83"/>
      <c r="AB48" s="83"/>
      <c r="AC48" s="83"/>
      <c r="AD48" s="90"/>
      <c r="AE48" s="90"/>
      <c r="AF48" s="139"/>
      <c r="AG48" s="139"/>
      <c r="AH48" s="90"/>
      <c r="AI48" s="90"/>
      <c r="AJ48" s="92"/>
      <c r="AK48" s="92"/>
      <c r="AL48" s="92"/>
      <c r="AM48" s="92"/>
      <c r="AN48" s="146"/>
      <c r="AO48" s="146"/>
    </row>
    <row r="49" spans="2:41" ht="20" customHeight="1">
      <c r="B49" s="56">
        <v>2</v>
      </c>
      <c r="C49" s="57" t="s">
        <v>63</v>
      </c>
      <c r="D49" s="58"/>
      <c r="E49" s="59"/>
      <c r="F49" s="60"/>
      <c r="G49" s="60"/>
      <c r="H49" s="60"/>
      <c r="I49" s="60"/>
      <c r="J49" s="60"/>
      <c r="K49" s="60"/>
      <c r="L49" s="60"/>
      <c r="M49" s="60"/>
      <c r="N49" s="60"/>
      <c r="O49" s="60"/>
      <c r="P49" s="60"/>
      <c r="Q49" s="60"/>
      <c r="R49" s="60"/>
      <c r="S49" s="60"/>
      <c r="T49" s="61"/>
      <c r="U49" s="76"/>
      <c r="V49" s="77"/>
      <c r="W49" s="77"/>
      <c r="X49" s="77"/>
      <c r="Y49" s="78"/>
      <c r="Z49" s="83"/>
      <c r="AA49" s="83"/>
      <c r="AB49" s="83"/>
      <c r="AC49" s="83"/>
      <c r="AD49" s="90" t="str">
        <f>IFERROR(VLOOKUP(Z49,Data!$A$7:$C$9,2,FALSE),"")</f>
        <v/>
      </c>
      <c r="AE49" s="90"/>
      <c r="AF49" s="139" t="s">
        <v>41</v>
      </c>
      <c r="AG49" s="139"/>
      <c r="AH49" s="90" t="str">
        <f>AD49</f>
        <v/>
      </c>
      <c r="AI49" s="90"/>
      <c r="AJ49" s="92" t="str">
        <f>IFERROR(VLOOKUP(Z49,Data!$A$7:$C$9,3,FALSE),"")</f>
        <v/>
      </c>
      <c r="AK49" s="92"/>
      <c r="AL49" s="92"/>
      <c r="AM49" s="92"/>
      <c r="AN49" s="146"/>
      <c r="AO49" s="146"/>
    </row>
    <row r="50" spans="2:41" ht="20" customHeight="1">
      <c r="B50" s="56"/>
      <c r="C50" s="62" t="s">
        <v>68</v>
      </c>
      <c r="D50" s="63"/>
      <c r="E50" s="64"/>
      <c r="F50" s="65"/>
      <c r="G50" s="66"/>
      <c r="H50" s="66"/>
      <c r="I50" s="66"/>
      <c r="J50" s="66"/>
      <c r="K50" s="66"/>
      <c r="L50" s="66"/>
      <c r="M50" s="66"/>
      <c r="N50" s="66"/>
      <c r="O50" s="66"/>
      <c r="P50" s="66"/>
      <c r="Q50" s="66"/>
      <c r="R50" s="66"/>
      <c r="S50" s="66"/>
      <c r="T50" s="67"/>
      <c r="U50" s="79"/>
      <c r="V50" s="80"/>
      <c r="W50" s="80"/>
      <c r="X50" s="80"/>
      <c r="Y50" s="81"/>
      <c r="Z50" s="83"/>
      <c r="AA50" s="83"/>
      <c r="AB50" s="83"/>
      <c r="AC50" s="83"/>
      <c r="AD50" s="90"/>
      <c r="AE50" s="90"/>
      <c r="AF50" s="139"/>
      <c r="AG50" s="139"/>
      <c r="AH50" s="90"/>
      <c r="AI50" s="90"/>
      <c r="AJ50" s="92"/>
      <c r="AK50" s="92"/>
      <c r="AL50" s="92"/>
      <c r="AM50" s="92"/>
      <c r="AN50" s="146"/>
      <c r="AO50" s="146"/>
    </row>
    <row r="51" spans="2:41" ht="20" customHeight="1">
      <c r="B51" s="56"/>
      <c r="C51" s="68" t="s">
        <v>58</v>
      </c>
      <c r="D51" s="69"/>
      <c r="E51" s="70"/>
      <c r="F51" s="71"/>
      <c r="G51" s="72"/>
      <c r="H51" s="72"/>
      <c r="I51" s="72"/>
      <c r="J51" s="72"/>
      <c r="K51" s="72"/>
      <c r="L51" s="72"/>
      <c r="M51" s="72"/>
      <c r="N51" s="72"/>
      <c r="O51" s="72"/>
      <c r="P51" s="72"/>
      <c r="Q51" s="72"/>
      <c r="R51" s="72"/>
      <c r="S51" s="72"/>
      <c r="T51" s="73"/>
      <c r="U51" s="106"/>
      <c r="V51" s="107"/>
      <c r="W51" s="107"/>
      <c r="X51" s="107"/>
      <c r="Y51" s="108"/>
      <c r="Z51" s="83"/>
      <c r="AA51" s="83"/>
      <c r="AB51" s="83"/>
      <c r="AC51" s="83"/>
      <c r="AD51" s="90"/>
      <c r="AE51" s="90"/>
      <c r="AF51" s="139"/>
      <c r="AG51" s="139"/>
      <c r="AH51" s="90"/>
      <c r="AI51" s="90"/>
      <c r="AJ51" s="92"/>
      <c r="AK51" s="92"/>
      <c r="AL51" s="92"/>
      <c r="AM51" s="92"/>
      <c r="AN51" s="146"/>
      <c r="AO51" s="146"/>
    </row>
    <row r="52" spans="2:41" ht="18" customHeight="1">
      <c r="B52" s="56">
        <v>3</v>
      </c>
      <c r="C52" s="57" t="s">
        <v>63</v>
      </c>
      <c r="D52" s="58"/>
      <c r="E52" s="59"/>
      <c r="F52" s="60"/>
      <c r="G52" s="60"/>
      <c r="H52" s="60"/>
      <c r="I52" s="60"/>
      <c r="J52" s="60"/>
      <c r="K52" s="60"/>
      <c r="L52" s="60"/>
      <c r="M52" s="60"/>
      <c r="N52" s="60"/>
      <c r="O52" s="60"/>
      <c r="P52" s="60"/>
      <c r="Q52" s="60"/>
      <c r="R52" s="60"/>
      <c r="S52" s="60"/>
      <c r="T52" s="61"/>
      <c r="U52" s="76"/>
      <c r="V52" s="77"/>
      <c r="W52" s="77"/>
      <c r="X52" s="77"/>
      <c r="Y52" s="78"/>
      <c r="Z52" s="83"/>
      <c r="AA52" s="83"/>
      <c r="AB52" s="83"/>
      <c r="AC52" s="83"/>
      <c r="AD52" s="90" t="str">
        <f>IFERROR(VLOOKUP(Z52,Data!$A$7:$C$9,2,FALSE),"")</f>
        <v/>
      </c>
      <c r="AE52" s="90"/>
      <c r="AF52" s="139" t="s">
        <v>41</v>
      </c>
      <c r="AG52" s="139"/>
      <c r="AH52" s="90" t="str">
        <f>AD52</f>
        <v/>
      </c>
      <c r="AI52" s="90"/>
      <c r="AJ52" s="92" t="str">
        <f>IFERROR(VLOOKUP(Z52,Data!$A$7:$C$9,3,FALSE),"")</f>
        <v/>
      </c>
      <c r="AK52" s="92"/>
      <c r="AL52" s="92"/>
      <c r="AM52" s="92"/>
      <c r="AN52" s="146"/>
      <c r="AO52" s="146"/>
    </row>
    <row r="53" spans="2:41" ht="18" customHeight="1">
      <c r="B53" s="56"/>
      <c r="C53" s="62" t="s">
        <v>68</v>
      </c>
      <c r="D53" s="63"/>
      <c r="E53" s="64"/>
      <c r="F53" s="65"/>
      <c r="G53" s="66"/>
      <c r="H53" s="66"/>
      <c r="I53" s="66"/>
      <c r="J53" s="66"/>
      <c r="K53" s="66"/>
      <c r="L53" s="66"/>
      <c r="M53" s="66"/>
      <c r="N53" s="66"/>
      <c r="O53" s="66"/>
      <c r="P53" s="66"/>
      <c r="Q53" s="66"/>
      <c r="R53" s="66"/>
      <c r="S53" s="66"/>
      <c r="T53" s="67"/>
      <c r="U53" s="79"/>
      <c r="V53" s="80"/>
      <c r="W53" s="80"/>
      <c r="X53" s="80"/>
      <c r="Y53" s="81"/>
      <c r="Z53" s="83"/>
      <c r="AA53" s="83"/>
      <c r="AB53" s="83"/>
      <c r="AC53" s="83"/>
      <c r="AD53" s="90"/>
      <c r="AE53" s="90"/>
      <c r="AF53" s="139"/>
      <c r="AG53" s="139"/>
      <c r="AH53" s="90"/>
      <c r="AI53" s="90"/>
      <c r="AJ53" s="92"/>
      <c r="AK53" s="92"/>
      <c r="AL53" s="92"/>
      <c r="AM53" s="92"/>
      <c r="AN53" s="146"/>
      <c r="AO53" s="146"/>
    </row>
    <row r="54" spans="2:41" ht="18.649999999999999" customHeight="1">
      <c r="B54" s="56"/>
      <c r="C54" s="68" t="s">
        <v>58</v>
      </c>
      <c r="D54" s="69"/>
      <c r="E54" s="70"/>
      <c r="F54" s="71" t="s">
        <v>62</v>
      </c>
      <c r="G54" s="72"/>
      <c r="H54" s="72"/>
      <c r="I54" s="72"/>
      <c r="J54" s="72"/>
      <c r="K54" s="72"/>
      <c r="L54" s="72"/>
      <c r="M54" s="72"/>
      <c r="N54" s="72"/>
      <c r="O54" s="72"/>
      <c r="P54" s="72"/>
      <c r="Q54" s="72"/>
      <c r="R54" s="72"/>
      <c r="S54" s="72"/>
      <c r="T54" s="73"/>
      <c r="U54" s="106"/>
      <c r="V54" s="107"/>
      <c r="W54" s="107"/>
      <c r="X54" s="107"/>
      <c r="Y54" s="108"/>
      <c r="Z54" s="83"/>
      <c r="AA54" s="83"/>
      <c r="AB54" s="83"/>
      <c r="AC54" s="83"/>
      <c r="AD54" s="90"/>
      <c r="AE54" s="90"/>
      <c r="AF54" s="139"/>
      <c r="AG54" s="139"/>
      <c r="AH54" s="90"/>
      <c r="AI54" s="90"/>
      <c r="AJ54" s="92"/>
      <c r="AK54" s="92"/>
      <c r="AL54" s="92"/>
      <c r="AM54" s="92"/>
      <c r="AN54" s="146"/>
      <c r="AO54" s="146"/>
    </row>
    <row r="55" spans="2:41" ht="18.649999999999999" hidden="1" customHeight="1" outlineLevel="1">
      <c r="B55" s="56">
        <v>4</v>
      </c>
      <c r="C55" s="57" t="s">
        <v>63</v>
      </c>
      <c r="D55" s="58"/>
      <c r="E55" s="59"/>
      <c r="F55" s="147"/>
      <c r="G55" s="147"/>
      <c r="H55" s="147"/>
      <c r="I55" s="147"/>
      <c r="J55" s="147"/>
      <c r="K55" s="147"/>
      <c r="L55" s="147"/>
      <c r="M55" s="147"/>
      <c r="N55" s="147"/>
      <c r="O55" s="147"/>
      <c r="P55" s="147"/>
      <c r="Q55" s="147"/>
      <c r="R55" s="147"/>
      <c r="S55" s="147"/>
      <c r="T55" s="148"/>
      <c r="U55" s="79"/>
      <c r="V55" s="80"/>
      <c r="W55" s="80"/>
      <c r="X55" s="80"/>
      <c r="Y55" s="81"/>
      <c r="Z55" s="85"/>
      <c r="AA55" s="85"/>
      <c r="AB55" s="85"/>
      <c r="AC55" s="85"/>
      <c r="AD55" s="91" t="str">
        <f>IFERROR(VLOOKUP(Z55,Data!$A$7:$C$9,2,FALSE),"")</f>
        <v/>
      </c>
      <c r="AE55" s="91"/>
      <c r="AF55" s="155" t="s">
        <v>41</v>
      </c>
      <c r="AG55" s="155"/>
      <c r="AH55" s="91" t="str">
        <f>AD55</f>
        <v/>
      </c>
      <c r="AI55" s="91"/>
      <c r="AJ55" s="93" t="str">
        <f>IFERROR(VLOOKUP(Z55,Data!$A$7:$C$9,3,FALSE),"")</f>
        <v/>
      </c>
      <c r="AK55" s="93"/>
      <c r="AL55" s="93"/>
      <c r="AM55" s="93"/>
      <c r="AN55" s="156"/>
      <c r="AO55" s="156"/>
    </row>
    <row r="56" spans="2:41" ht="18.649999999999999" hidden="1" customHeight="1" outlineLevel="1">
      <c r="B56" s="56"/>
      <c r="C56" s="62" t="s">
        <v>61</v>
      </c>
      <c r="D56" s="63"/>
      <c r="E56" s="64"/>
      <c r="F56" s="149"/>
      <c r="G56" s="150"/>
      <c r="H56" s="150"/>
      <c r="I56" s="150"/>
      <c r="J56" s="150"/>
      <c r="K56" s="150"/>
      <c r="L56" s="150"/>
      <c r="M56" s="150"/>
      <c r="N56" s="150"/>
      <c r="O56" s="150"/>
      <c r="P56" s="150"/>
      <c r="Q56" s="150"/>
      <c r="R56" s="150"/>
      <c r="S56" s="150"/>
      <c r="T56" s="151"/>
      <c r="U56" s="79"/>
      <c r="V56" s="80"/>
      <c r="W56" s="80"/>
      <c r="X56" s="80"/>
      <c r="Y56" s="81"/>
      <c r="Z56" s="85"/>
      <c r="AA56" s="85"/>
      <c r="AB56" s="85"/>
      <c r="AC56" s="85"/>
      <c r="AD56" s="91"/>
      <c r="AE56" s="91"/>
      <c r="AF56" s="155"/>
      <c r="AG56" s="155"/>
      <c r="AH56" s="91"/>
      <c r="AI56" s="91"/>
      <c r="AJ56" s="93"/>
      <c r="AK56" s="93"/>
      <c r="AL56" s="93"/>
      <c r="AM56" s="93"/>
      <c r="AN56" s="156"/>
      <c r="AO56" s="156"/>
    </row>
    <row r="57" spans="2:41" ht="18.649999999999999" hidden="1" customHeight="1" outlineLevel="1">
      <c r="B57" s="56"/>
      <c r="C57" s="68" t="s">
        <v>58</v>
      </c>
      <c r="D57" s="69"/>
      <c r="E57" s="70"/>
      <c r="F57" s="152"/>
      <c r="G57" s="153"/>
      <c r="H57" s="153"/>
      <c r="I57" s="153"/>
      <c r="J57" s="153"/>
      <c r="K57" s="153"/>
      <c r="L57" s="153"/>
      <c r="M57" s="153"/>
      <c r="N57" s="153"/>
      <c r="O57" s="153"/>
      <c r="P57" s="153"/>
      <c r="Q57" s="153"/>
      <c r="R57" s="153"/>
      <c r="S57" s="153"/>
      <c r="T57" s="154"/>
      <c r="U57" s="106"/>
      <c r="V57" s="107"/>
      <c r="W57" s="107"/>
      <c r="X57" s="107"/>
      <c r="Y57" s="108"/>
      <c r="Z57" s="83"/>
      <c r="AA57" s="83"/>
      <c r="AB57" s="83"/>
      <c r="AC57" s="83"/>
      <c r="AD57" s="90"/>
      <c r="AE57" s="90"/>
      <c r="AF57" s="139"/>
      <c r="AG57" s="139"/>
      <c r="AH57" s="90"/>
      <c r="AI57" s="90"/>
      <c r="AJ57" s="92"/>
      <c r="AK57" s="92"/>
      <c r="AL57" s="92"/>
      <c r="AM57" s="92"/>
      <c r="AN57" s="146"/>
      <c r="AO57" s="146"/>
    </row>
    <row r="58" spans="2:41" ht="18.649999999999999" hidden="1" customHeight="1" outlineLevel="1">
      <c r="B58" s="56">
        <v>5</v>
      </c>
      <c r="C58" s="57" t="s">
        <v>63</v>
      </c>
      <c r="D58" s="58"/>
      <c r="E58" s="59"/>
      <c r="F58" s="147"/>
      <c r="G58" s="147"/>
      <c r="H58" s="147"/>
      <c r="I58" s="147"/>
      <c r="J58" s="147"/>
      <c r="K58" s="147"/>
      <c r="L58" s="147"/>
      <c r="M58" s="147"/>
      <c r="N58" s="147"/>
      <c r="O58" s="147"/>
      <c r="P58" s="147"/>
      <c r="Q58" s="147"/>
      <c r="R58" s="147"/>
      <c r="S58" s="147"/>
      <c r="T58" s="148"/>
      <c r="U58" s="76"/>
      <c r="V58" s="77"/>
      <c r="W58" s="77"/>
      <c r="X58" s="77"/>
      <c r="Y58" s="78"/>
      <c r="Z58" s="83"/>
      <c r="AA58" s="83"/>
      <c r="AB58" s="83"/>
      <c r="AC58" s="83"/>
      <c r="AD58" s="90" t="str">
        <f>IFERROR(VLOOKUP(Z58,Data!$A$7:$C$9,2,FALSE),"")</f>
        <v/>
      </c>
      <c r="AE58" s="90"/>
      <c r="AF58" s="139" t="s">
        <v>41</v>
      </c>
      <c r="AG58" s="139"/>
      <c r="AH58" s="90" t="str">
        <f>AD58</f>
        <v/>
      </c>
      <c r="AI58" s="90"/>
      <c r="AJ58" s="92" t="str">
        <f>IFERROR(VLOOKUP(Z58,Data!$A$7:$C$9,3,FALSE),"")</f>
        <v/>
      </c>
      <c r="AK58" s="92"/>
      <c r="AL58" s="92"/>
      <c r="AM58" s="92"/>
      <c r="AN58" s="146"/>
      <c r="AO58" s="146"/>
    </row>
    <row r="59" spans="2:41" ht="18.649999999999999" hidden="1" customHeight="1" outlineLevel="1">
      <c r="B59" s="56"/>
      <c r="C59" s="62" t="s">
        <v>61</v>
      </c>
      <c r="D59" s="63"/>
      <c r="E59" s="64"/>
      <c r="F59" s="149"/>
      <c r="G59" s="150"/>
      <c r="H59" s="150"/>
      <c r="I59" s="150"/>
      <c r="J59" s="150"/>
      <c r="K59" s="150"/>
      <c r="L59" s="150"/>
      <c r="M59" s="150"/>
      <c r="N59" s="150"/>
      <c r="O59" s="150"/>
      <c r="P59" s="150"/>
      <c r="Q59" s="150"/>
      <c r="R59" s="150"/>
      <c r="S59" s="150"/>
      <c r="T59" s="151"/>
      <c r="U59" s="79"/>
      <c r="V59" s="80"/>
      <c r="W59" s="80"/>
      <c r="X59" s="80"/>
      <c r="Y59" s="81"/>
      <c r="Z59" s="83"/>
      <c r="AA59" s="83"/>
      <c r="AB59" s="83"/>
      <c r="AC59" s="83"/>
      <c r="AD59" s="90"/>
      <c r="AE59" s="90"/>
      <c r="AF59" s="139"/>
      <c r="AG59" s="139"/>
      <c r="AH59" s="90"/>
      <c r="AI59" s="90"/>
      <c r="AJ59" s="92"/>
      <c r="AK59" s="92"/>
      <c r="AL59" s="92"/>
      <c r="AM59" s="92"/>
      <c r="AN59" s="146"/>
      <c r="AO59" s="146"/>
    </row>
    <row r="60" spans="2:41" ht="18.649999999999999" hidden="1" customHeight="1" outlineLevel="1">
      <c r="B60" s="56"/>
      <c r="C60" s="68" t="s">
        <v>58</v>
      </c>
      <c r="D60" s="69"/>
      <c r="E60" s="70"/>
      <c r="F60" s="152"/>
      <c r="G60" s="153"/>
      <c r="H60" s="153"/>
      <c r="I60" s="153"/>
      <c r="J60" s="153"/>
      <c r="K60" s="153"/>
      <c r="L60" s="153"/>
      <c r="M60" s="153"/>
      <c r="N60" s="153"/>
      <c r="O60" s="153"/>
      <c r="P60" s="153"/>
      <c r="Q60" s="153"/>
      <c r="R60" s="153"/>
      <c r="S60" s="153"/>
      <c r="T60" s="154"/>
      <c r="U60" s="106"/>
      <c r="V60" s="107"/>
      <c r="W60" s="107"/>
      <c r="X60" s="107"/>
      <c r="Y60" s="108"/>
      <c r="Z60" s="83"/>
      <c r="AA60" s="83"/>
      <c r="AB60" s="83"/>
      <c r="AC60" s="83"/>
      <c r="AD60" s="90"/>
      <c r="AE60" s="90"/>
      <c r="AF60" s="139"/>
      <c r="AG60" s="139"/>
      <c r="AH60" s="90"/>
      <c r="AI60" s="90"/>
      <c r="AJ60" s="92"/>
      <c r="AK60" s="92"/>
      <c r="AL60" s="92"/>
      <c r="AM60" s="92"/>
      <c r="AN60" s="146"/>
      <c r="AO60" s="146"/>
    </row>
    <row r="61" spans="2:41" ht="18.649999999999999" hidden="1" customHeight="1" outlineLevel="1">
      <c r="B61" s="56">
        <v>6</v>
      </c>
      <c r="C61" s="57" t="s">
        <v>63</v>
      </c>
      <c r="D61" s="58"/>
      <c r="E61" s="59"/>
      <c r="F61" s="147"/>
      <c r="G61" s="147"/>
      <c r="H61" s="147"/>
      <c r="I61" s="147"/>
      <c r="J61" s="147"/>
      <c r="K61" s="147"/>
      <c r="L61" s="147"/>
      <c r="M61" s="147"/>
      <c r="N61" s="147"/>
      <c r="O61" s="147"/>
      <c r="P61" s="147"/>
      <c r="Q61" s="147"/>
      <c r="R61" s="147"/>
      <c r="S61" s="147"/>
      <c r="T61" s="148"/>
      <c r="U61" s="76"/>
      <c r="V61" s="77"/>
      <c r="W61" s="77"/>
      <c r="X61" s="77"/>
      <c r="Y61" s="78"/>
      <c r="Z61" s="83"/>
      <c r="AA61" s="83"/>
      <c r="AB61" s="83"/>
      <c r="AC61" s="83"/>
      <c r="AD61" s="90" t="str">
        <f>IFERROR(VLOOKUP(Z61,Data!$A$7:$C$9,2,FALSE),"")</f>
        <v/>
      </c>
      <c r="AE61" s="90"/>
      <c r="AF61" s="139" t="s">
        <v>41</v>
      </c>
      <c r="AG61" s="139"/>
      <c r="AH61" s="90" t="str">
        <f>AD61</f>
        <v/>
      </c>
      <c r="AI61" s="90"/>
      <c r="AJ61" s="92" t="str">
        <f>IFERROR(VLOOKUP(Z61,Data!$A$7:$C$9,3,FALSE),"")</f>
        <v/>
      </c>
      <c r="AK61" s="92"/>
      <c r="AL61" s="92"/>
      <c r="AM61" s="92"/>
      <c r="AN61" s="146"/>
      <c r="AO61" s="146"/>
    </row>
    <row r="62" spans="2:41" ht="18.649999999999999" hidden="1" customHeight="1" outlineLevel="1">
      <c r="B62" s="56"/>
      <c r="C62" s="62" t="s">
        <v>61</v>
      </c>
      <c r="D62" s="63"/>
      <c r="E62" s="64"/>
      <c r="F62" s="149"/>
      <c r="G62" s="150"/>
      <c r="H62" s="150"/>
      <c r="I62" s="150"/>
      <c r="J62" s="150"/>
      <c r="K62" s="150"/>
      <c r="L62" s="150"/>
      <c r="M62" s="150"/>
      <c r="N62" s="150"/>
      <c r="O62" s="150"/>
      <c r="P62" s="150"/>
      <c r="Q62" s="150"/>
      <c r="R62" s="150"/>
      <c r="S62" s="150"/>
      <c r="T62" s="151"/>
      <c r="U62" s="79"/>
      <c r="V62" s="80"/>
      <c r="W62" s="80"/>
      <c r="X62" s="80"/>
      <c r="Y62" s="81"/>
      <c r="Z62" s="83"/>
      <c r="AA62" s="83"/>
      <c r="AB62" s="83"/>
      <c r="AC62" s="83"/>
      <c r="AD62" s="90"/>
      <c r="AE62" s="90"/>
      <c r="AF62" s="139"/>
      <c r="AG62" s="139"/>
      <c r="AH62" s="90"/>
      <c r="AI62" s="90"/>
      <c r="AJ62" s="92"/>
      <c r="AK62" s="92"/>
      <c r="AL62" s="92"/>
      <c r="AM62" s="92"/>
      <c r="AN62" s="146"/>
      <c r="AO62" s="146"/>
    </row>
    <row r="63" spans="2:41" ht="18.649999999999999" hidden="1" customHeight="1" outlineLevel="1">
      <c r="B63" s="56"/>
      <c r="C63" s="68" t="s">
        <v>58</v>
      </c>
      <c r="D63" s="69"/>
      <c r="E63" s="70"/>
      <c r="F63" s="152"/>
      <c r="G63" s="153"/>
      <c r="H63" s="153"/>
      <c r="I63" s="153"/>
      <c r="J63" s="153"/>
      <c r="K63" s="153"/>
      <c r="L63" s="153"/>
      <c r="M63" s="153"/>
      <c r="N63" s="153"/>
      <c r="O63" s="153"/>
      <c r="P63" s="153"/>
      <c r="Q63" s="153"/>
      <c r="R63" s="153"/>
      <c r="S63" s="153"/>
      <c r="T63" s="154"/>
      <c r="U63" s="106"/>
      <c r="V63" s="107"/>
      <c r="W63" s="107"/>
      <c r="X63" s="107"/>
      <c r="Y63" s="108"/>
      <c r="Z63" s="83"/>
      <c r="AA63" s="83"/>
      <c r="AB63" s="83"/>
      <c r="AC63" s="83"/>
      <c r="AD63" s="90"/>
      <c r="AE63" s="90"/>
      <c r="AF63" s="139"/>
      <c r="AG63" s="139"/>
      <c r="AH63" s="90"/>
      <c r="AI63" s="90"/>
      <c r="AJ63" s="92"/>
      <c r="AK63" s="92"/>
      <c r="AL63" s="92"/>
      <c r="AM63" s="92"/>
      <c r="AN63" s="146"/>
      <c r="AO63" s="146"/>
    </row>
    <row r="64" spans="2:41" collapsed="1">
      <c r="B64" s="38" t="s">
        <v>26</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40"/>
    </row>
    <row r="65" spans="1:42" ht="40.25" customHeight="1" thickBot="1">
      <c r="A65" s="28"/>
      <c r="B65" s="33" t="s">
        <v>0</v>
      </c>
      <c r="C65" s="140" t="s">
        <v>64</v>
      </c>
      <c r="D65" s="141"/>
      <c r="E65" s="141"/>
      <c r="F65" s="141"/>
      <c r="G65" s="141"/>
      <c r="H65" s="141"/>
      <c r="I65" s="141"/>
      <c r="J65" s="141"/>
      <c r="K65" s="141"/>
      <c r="L65" s="141"/>
      <c r="M65" s="141"/>
      <c r="N65" s="141"/>
      <c r="O65" s="141"/>
      <c r="P65" s="141"/>
      <c r="Q65" s="141"/>
      <c r="R65" s="141"/>
      <c r="S65" s="141"/>
      <c r="T65" s="142"/>
      <c r="U65" s="143" t="s">
        <v>9</v>
      </c>
      <c r="V65" s="143"/>
      <c r="W65" s="143"/>
      <c r="X65" s="143"/>
      <c r="Y65" s="143"/>
      <c r="Z65" s="143" t="s">
        <v>60</v>
      </c>
      <c r="AA65" s="143"/>
      <c r="AB65" s="143"/>
      <c r="AC65" s="143"/>
      <c r="AD65" s="143" t="s">
        <v>8</v>
      </c>
      <c r="AE65" s="143"/>
      <c r="AF65" s="144" t="s">
        <v>89</v>
      </c>
      <c r="AG65" s="143"/>
      <c r="AH65" s="143" t="s">
        <v>11</v>
      </c>
      <c r="AI65" s="143"/>
      <c r="AJ65" s="143" t="s">
        <v>13</v>
      </c>
      <c r="AK65" s="143"/>
      <c r="AL65" s="143"/>
      <c r="AM65" s="143"/>
      <c r="AN65" s="144" t="s">
        <v>7</v>
      </c>
      <c r="AO65" s="144"/>
      <c r="AP65" s="28"/>
    </row>
    <row r="66" spans="1:42" ht="18" customHeight="1" thickTop="1">
      <c r="B66" s="209">
        <v>1</v>
      </c>
      <c r="C66" s="204" t="s">
        <v>59</v>
      </c>
      <c r="D66" s="205"/>
      <c r="E66" s="206"/>
      <c r="F66" s="207"/>
      <c r="G66" s="207"/>
      <c r="H66" s="207"/>
      <c r="I66" s="207"/>
      <c r="J66" s="207"/>
      <c r="K66" s="207"/>
      <c r="L66" s="207"/>
      <c r="M66" s="207"/>
      <c r="N66" s="207"/>
      <c r="O66" s="207"/>
      <c r="P66" s="207"/>
      <c r="Q66" s="207"/>
      <c r="R66" s="207"/>
      <c r="S66" s="207"/>
      <c r="T66" s="208"/>
      <c r="U66" s="197"/>
      <c r="V66" s="198"/>
      <c r="W66" s="198"/>
      <c r="X66" s="198"/>
      <c r="Y66" s="199"/>
      <c r="Z66" s="211"/>
      <c r="AA66" s="212"/>
      <c r="AB66" s="212"/>
      <c r="AC66" s="213"/>
      <c r="AD66" s="214" t="str">
        <f>IFERROR(VLOOKUP(Z66,Data!$A$11:$C$14,2,FALSE),"")</f>
        <v/>
      </c>
      <c r="AE66" s="215"/>
      <c r="AF66" s="216" t="s">
        <v>41</v>
      </c>
      <c r="AG66" s="217"/>
      <c r="AH66" s="214" t="str">
        <f>AD66</f>
        <v/>
      </c>
      <c r="AI66" s="215"/>
      <c r="AJ66" s="218" t="str">
        <f>IFERROR(VLOOKUP(Z66,Data!$A$11:$C$14,3,FALSE),"")</f>
        <v/>
      </c>
      <c r="AK66" s="219"/>
      <c r="AL66" s="219"/>
      <c r="AM66" s="220"/>
      <c r="AN66" s="221"/>
      <c r="AO66" s="222"/>
    </row>
    <row r="67" spans="1:42" ht="18" customHeight="1">
      <c r="B67" s="56"/>
      <c r="C67" s="62" t="s">
        <v>68</v>
      </c>
      <c r="D67" s="63"/>
      <c r="E67" s="64"/>
      <c r="F67" s="65"/>
      <c r="G67" s="66"/>
      <c r="H67" s="66"/>
      <c r="I67" s="66"/>
      <c r="J67" s="66"/>
      <c r="K67" s="66"/>
      <c r="L67" s="66"/>
      <c r="M67" s="66"/>
      <c r="N67" s="66"/>
      <c r="O67" s="66"/>
      <c r="P67" s="66"/>
      <c r="Q67" s="66"/>
      <c r="R67" s="66"/>
      <c r="S67" s="66"/>
      <c r="T67" s="67"/>
      <c r="U67" s="79"/>
      <c r="V67" s="80"/>
      <c r="W67" s="80"/>
      <c r="X67" s="80"/>
      <c r="Y67" s="81"/>
      <c r="Z67" s="112"/>
      <c r="AA67" s="113"/>
      <c r="AB67" s="113"/>
      <c r="AC67" s="114"/>
      <c r="AD67" s="120"/>
      <c r="AE67" s="121"/>
      <c r="AF67" s="126"/>
      <c r="AG67" s="127"/>
      <c r="AH67" s="120"/>
      <c r="AI67" s="121"/>
      <c r="AJ67" s="133"/>
      <c r="AK67" s="134"/>
      <c r="AL67" s="134"/>
      <c r="AM67" s="135"/>
      <c r="AN67" s="96"/>
      <c r="AO67" s="97"/>
    </row>
    <row r="68" spans="1:42" ht="18" customHeight="1">
      <c r="B68" s="56"/>
      <c r="C68" s="62" t="s">
        <v>58</v>
      </c>
      <c r="D68" s="63"/>
      <c r="E68" s="64"/>
      <c r="F68" s="65"/>
      <c r="G68" s="66"/>
      <c r="H68" s="66"/>
      <c r="I68" s="66"/>
      <c r="J68" s="66"/>
      <c r="K68" s="66"/>
      <c r="L68" s="66"/>
      <c r="M68" s="66"/>
      <c r="N68" s="66"/>
      <c r="O68" s="66"/>
      <c r="P68" s="66"/>
      <c r="Q68" s="66"/>
      <c r="R68" s="66"/>
      <c r="S68" s="66"/>
      <c r="T68" s="67"/>
      <c r="U68" s="79"/>
      <c r="V68" s="80"/>
      <c r="W68" s="80"/>
      <c r="X68" s="80"/>
      <c r="Y68" s="81"/>
      <c r="Z68" s="112"/>
      <c r="AA68" s="113"/>
      <c r="AB68" s="113"/>
      <c r="AC68" s="114"/>
      <c r="AD68" s="120"/>
      <c r="AE68" s="121"/>
      <c r="AF68" s="126"/>
      <c r="AG68" s="127"/>
      <c r="AH68" s="120"/>
      <c r="AI68" s="121"/>
      <c r="AJ68" s="133"/>
      <c r="AK68" s="134"/>
      <c r="AL68" s="134"/>
      <c r="AM68" s="135"/>
      <c r="AN68" s="96"/>
      <c r="AO68" s="97"/>
    </row>
    <row r="69" spans="1:42" ht="30" customHeight="1">
      <c r="B69" s="56"/>
      <c r="C69" s="100" t="s">
        <v>81</v>
      </c>
      <c r="D69" s="101"/>
      <c r="E69" s="102"/>
      <c r="F69" s="103"/>
      <c r="G69" s="104"/>
      <c r="H69" s="104"/>
      <c r="I69" s="104"/>
      <c r="J69" s="104"/>
      <c r="K69" s="104"/>
      <c r="L69" s="104"/>
      <c r="M69" s="104"/>
      <c r="N69" s="104"/>
      <c r="O69" s="104"/>
      <c r="P69" s="104"/>
      <c r="Q69" s="104"/>
      <c r="R69" s="104"/>
      <c r="S69" s="104"/>
      <c r="T69" s="105"/>
      <c r="U69" s="106"/>
      <c r="V69" s="107"/>
      <c r="W69" s="107"/>
      <c r="X69" s="107"/>
      <c r="Y69" s="108"/>
      <c r="Z69" s="115"/>
      <c r="AA69" s="116"/>
      <c r="AB69" s="116"/>
      <c r="AC69" s="117"/>
      <c r="AD69" s="122"/>
      <c r="AE69" s="123"/>
      <c r="AF69" s="128"/>
      <c r="AG69" s="129"/>
      <c r="AH69" s="122"/>
      <c r="AI69" s="123"/>
      <c r="AJ69" s="136"/>
      <c r="AK69" s="137"/>
      <c r="AL69" s="137"/>
      <c r="AM69" s="138"/>
      <c r="AN69" s="98"/>
      <c r="AO69" s="99"/>
    </row>
    <row r="70" spans="1:42" ht="18" customHeight="1">
      <c r="B70" s="145">
        <v>2</v>
      </c>
      <c r="C70" s="57" t="s">
        <v>59</v>
      </c>
      <c r="D70" s="58"/>
      <c r="E70" s="59"/>
      <c r="F70" s="60"/>
      <c r="G70" s="60"/>
      <c r="H70" s="60"/>
      <c r="I70" s="60"/>
      <c r="J70" s="60"/>
      <c r="K70" s="60"/>
      <c r="L70" s="60"/>
      <c r="M70" s="60"/>
      <c r="N70" s="60"/>
      <c r="O70" s="60"/>
      <c r="P70" s="60"/>
      <c r="Q70" s="60"/>
      <c r="R70" s="60"/>
      <c r="S70" s="60"/>
      <c r="T70" s="61"/>
      <c r="U70" s="76"/>
      <c r="V70" s="77"/>
      <c r="W70" s="77"/>
      <c r="X70" s="77"/>
      <c r="Y70" s="78"/>
      <c r="Z70" s="109"/>
      <c r="AA70" s="110"/>
      <c r="AB70" s="110"/>
      <c r="AC70" s="111"/>
      <c r="AD70" s="118" t="str">
        <f>IFERROR(VLOOKUP(Z70,Data!$A$11:$C$14,2,FALSE),"")</f>
        <v/>
      </c>
      <c r="AE70" s="119"/>
      <c r="AF70" s="124" t="s">
        <v>41</v>
      </c>
      <c r="AG70" s="125"/>
      <c r="AH70" s="118" t="str">
        <f>AD70</f>
        <v/>
      </c>
      <c r="AI70" s="119"/>
      <c r="AJ70" s="130" t="str">
        <f>IFERROR(VLOOKUP(Z70,Data!$A$11:$C$14,3,FALSE),"")</f>
        <v/>
      </c>
      <c r="AK70" s="131"/>
      <c r="AL70" s="131"/>
      <c r="AM70" s="132"/>
      <c r="AN70" s="94"/>
      <c r="AO70" s="95"/>
    </row>
    <row r="71" spans="1:42" ht="18" customHeight="1">
      <c r="B71" s="56"/>
      <c r="C71" s="62" t="s">
        <v>68</v>
      </c>
      <c r="D71" s="63"/>
      <c r="E71" s="64"/>
      <c r="F71" s="65"/>
      <c r="G71" s="66"/>
      <c r="H71" s="66"/>
      <c r="I71" s="66"/>
      <c r="J71" s="66"/>
      <c r="K71" s="66"/>
      <c r="L71" s="66"/>
      <c r="M71" s="66"/>
      <c r="N71" s="66"/>
      <c r="O71" s="66"/>
      <c r="P71" s="66"/>
      <c r="Q71" s="66"/>
      <c r="R71" s="66"/>
      <c r="S71" s="66"/>
      <c r="T71" s="67"/>
      <c r="U71" s="79"/>
      <c r="V71" s="80"/>
      <c r="W71" s="80"/>
      <c r="X71" s="80"/>
      <c r="Y71" s="81"/>
      <c r="Z71" s="112"/>
      <c r="AA71" s="113"/>
      <c r="AB71" s="113"/>
      <c r="AC71" s="114"/>
      <c r="AD71" s="120"/>
      <c r="AE71" s="121"/>
      <c r="AF71" s="126"/>
      <c r="AG71" s="127"/>
      <c r="AH71" s="120"/>
      <c r="AI71" s="121"/>
      <c r="AJ71" s="133"/>
      <c r="AK71" s="134"/>
      <c r="AL71" s="134"/>
      <c r="AM71" s="135"/>
      <c r="AN71" s="96"/>
      <c r="AO71" s="97"/>
    </row>
    <row r="72" spans="1:42" ht="18" customHeight="1">
      <c r="B72" s="56"/>
      <c r="C72" s="62" t="s">
        <v>58</v>
      </c>
      <c r="D72" s="63"/>
      <c r="E72" s="64"/>
      <c r="F72" s="65"/>
      <c r="G72" s="66"/>
      <c r="H72" s="66"/>
      <c r="I72" s="66"/>
      <c r="J72" s="66"/>
      <c r="K72" s="66"/>
      <c r="L72" s="66"/>
      <c r="M72" s="66"/>
      <c r="N72" s="66"/>
      <c r="O72" s="66"/>
      <c r="P72" s="66"/>
      <c r="Q72" s="66"/>
      <c r="R72" s="66"/>
      <c r="S72" s="66"/>
      <c r="T72" s="67"/>
      <c r="U72" s="79"/>
      <c r="V72" s="80"/>
      <c r="W72" s="80"/>
      <c r="X72" s="80"/>
      <c r="Y72" s="81"/>
      <c r="Z72" s="112"/>
      <c r="AA72" s="113"/>
      <c r="AB72" s="113"/>
      <c r="AC72" s="114"/>
      <c r="AD72" s="120"/>
      <c r="AE72" s="121"/>
      <c r="AF72" s="126"/>
      <c r="AG72" s="127"/>
      <c r="AH72" s="120"/>
      <c r="AI72" s="121"/>
      <c r="AJ72" s="133"/>
      <c r="AK72" s="134"/>
      <c r="AL72" s="134"/>
      <c r="AM72" s="135"/>
      <c r="AN72" s="96"/>
      <c r="AO72" s="97"/>
    </row>
    <row r="73" spans="1:42" ht="30" customHeight="1">
      <c r="B73" s="56"/>
      <c r="C73" s="100" t="s">
        <v>81</v>
      </c>
      <c r="D73" s="101"/>
      <c r="E73" s="102"/>
      <c r="F73" s="103"/>
      <c r="G73" s="104"/>
      <c r="H73" s="104"/>
      <c r="I73" s="104"/>
      <c r="J73" s="104"/>
      <c r="K73" s="104"/>
      <c r="L73" s="104"/>
      <c r="M73" s="104"/>
      <c r="N73" s="104"/>
      <c r="O73" s="104"/>
      <c r="P73" s="104"/>
      <c r="Q73" s="104"/>
      <c r="R73" s="104"/>
      <c r="S73" s="104"/>
      <c r="T73" s="105"/>
      <c r="U73" s="106"/>
      <c r="V73" s="107"/>
      <c r="W73" s="107"/>
      <c r="X73" s="107"/>
      <c r="Y73" s="108"/>
      <c r="Z73" s="115"/>
      <c r="AA73" s="116"/>
      <c r="AB73" s="116"/>
      <c r="AC73" s="117"/>
      <c r="AD73" s="122"/>
      <c r="AE73" s="123"/>
      <c r="AF73" s="128"/>
      <c r="AG73" s="129"/>
      <c r="AH73" s="122"/>
      <c r="AI73" s="123"/>
      <c r="AJ73" s="136"/>
      <c r="AK73" s="137"/>
      <c r="AL73" s="137"/>
      <c r="AM73" s="138"/>
      <c r="AN73" s="98"/>
      <c r="AO73" s="99"/>
    </row>
    <row r="74" spans="1:42" ht="18" customHeight="1">
      <c r="B74" s="56">
        <v>3</v>
      </c>
      <c r="C74" s="57" t="s">
        <v>59</v>
      </c>
      <c r="D74" s="58"/>
      <c r="E74" s="59"/>
      <c r="F74" s="60"/>
      <c r="G74" s="60"/>
      <c r="H74" s="60"/>
      <c r="I74" s="60"/>
      <c r="J74" s="60"/>
      <c r="K74" s="60"/>
      <c r="L74" s="60"/>
      <c r="M74" s="60"/>
      <c r="N74" s="60"/>
      <c r="O74" s="60"/>
      <c r="P74" s="60"/>
      <c r="Q74" s="60"/>
      <c r="R74" s="60"/>
      <c r="S74" s="60"/>
      <c r="T74" s="61"/>
      <c r="U74" s="76"/>
      <c r="V74" s="77"/>
      <c r="W74" s="77"/>
      <c r="X74" s="77"/>
      <c r="Y74" s="78"/>
      <c r="Z74" s="109"/>
      <c r="AA74" s="110"/>
      <c r="AB74" s="110"/>
      <c r="AC74" s="111"/>
      <c r="AD74" s="118" t="str">
        <f>IFERROR(VLOOKUP(Z74,Data!$A$11:$C$14,2,FALSE),"")</f>
        <v/>
      </c>
      <c r="AE74" s="119"/>
      <c r="AF74" s="124" t="s">
        <v>41</v>
      </c>
      <c r="AG74" s="125"/>
      <c r="AH74" s="118" t="str">
        <f>AD74</f>
        <v/>
      </c>
      <c r="AI74" s="119"/>
      <c r="AJ74" s="130" t="str">
        <f>IFERROR(VLOOKUP(Z74,Data!$A$11:$C$14,3,FALSE),"")</f>
        <v/>
      </c>
      <c r="AK74" s="131"/>
      <c r="AL74" s="131"/>
      <c r="AM74" s="132"/>
      <c r="AN74" s="94"/>
      <c r="AO74" s="95"/>
    </row>
    <row r="75" spans="1:42" ht="18" customHeight="1">
      <c r="B75" s="56"/>
      <c r="C75" s="62" t="s">
        <v>68</v>
      </c>
      <c r="D75" s="63"/>
      <c r="E75" s="64"/>
      <c r="F75" s="65"/>
      <c r="G75" s="66"/>
      <c r="H75" s="66"/>
      <c r="I75" s="66"/>
      <c r="J75" s="66"/>
      <c r="K75" s="66"/>
      <c r="L75" s="66"/>
      <c r="M75" s="66"/>
      <c r="N75" s="66"/>
      <c r="O75" s="66"/>
      <c r="P75" s="66"/>
      <c r="Q75" s="66"/>
      <c r="R75" s="66"/>
      <c r="S75" s="66"/>
      <c r="T75" s="67"/>
      <c r="U75" s="79"/>
      <c r="V75" s="80"/>
      <c r="W75" s="80"/>
      <c r="X75" s="80"/>
      <c r="Y75" s="81"/>
      <c r="Z75" s="112"/>
      <c r="AA75" s="113"/>
      <c r="AB75" s="113"/>
      <c r="AC75" s="114"/>
      <c r="AD75" s="120"/>
      <c r="AE75" s="121"/>
      <c r="AF75" s="126"/>
      <c r="AG75" s="127"/>
      <c r="AH75" s="120"/>
      <c r="AI75" s="121"/>
      <c r="AJ75" s="133"/>
      <c r="AK75" s="134"/>
      <c r="AL75" s="134"/>
      <c r="AM75" s="135"/>
      <c r="AN75" s="96"/>
      <c r="AO75" s="97"/>
    </row>
    <row r="76" spans="1:42" ht="18" customHeight="1">
      <c r="B76" s="56"/>
      <c r="C76" s="62" t="s">
        <v>58</v>
      </c>
      <c r="D76" s="63"/>
      <c r="E76" s="64"/>
      <c r="F76" s="65"/>
      <c r="G76" s="66"/>
      <c r="H76" s="66"/>
      <c r="I76" s="66"/>
      <c r="J76" s="66"/>
      <c r="K76" s="66"/>
      <c r="L76" s="66"/>
      <c r="M76" s="66"/>
      <c r="N76" s="66"/>
      <c r="O76" s="66"/>
      <c r="P76" s="66"/>
      <c r="Q76" s="66"/>
      <c r="R76" s="66"/>
      <c r="S76" s="66"/>
      <c r="T76" s="67"/>
      <c r="U76" s="79"/>
      <c r="V76" s="80"/>
      <c r="W76" s="80"/>
      <c r="X76" s="80"/>
      <c r="Y76" s="81"/>
      <c r="Z76" s="112"/>
      <c r="AA76" s="113"/>
      <c r="AB76" s="113"/>
      <c r="AC76" s="114"/>
      <c r="AD76" s="120"/>
      <c r="AE76" s="121"/>
      <c r="AF76" s="126"/>
      <c r="AG76" s="127"/>
      <c r="AH76" s="120"/>
      <c r="AI76" s="121"/>
      <c r="AJ76" s="133"/>
      <c r="AK76" s="134"/>
      <c r="AL76" s="134"/>
      <c r="AM76" s="135"/>
      <c r="AN76" s="96"/>
      <c r="AO76" s="97"/>
    </row>
    <row r="77" spans="1:42" ht="30" customHeight="1">
      <c r="B77" s="56"/>
      <c r="C77" s="100" t="s">
        <v>81</v>
      </c>
      <c r="D77" s="101"/>
      <c r="E77" s="102"/>
      <c r="F77" s="103" t="s">
        <v>62</v>
      </c>
      <c r="G77" s="104"/>
      <c r="H77" s="104"/>
      <c r="I77" s="104"/>
      <c r="J77" s="104"/>
      <c r="K77" s="104"/>
      <c r="L77" s="104"/>
      <c r="M77" s="104"/>
      <c r="N77" s="104"/>
      <c r="O77" s="104"/>
      <c r="P77" s="104"/>
      <c r="Q77" s="104"/>
      <c r="R77" s="104"/>
      <c r="S77" s="104"/>
      <c r="T77" s="105"/>
      <c r="U77" s="106"/>
      <c r="V77" s="107"/>
      <c r="W77" s="107"/>
      <c r="X77" s="107"/>
      <c r="Y77" s="108"/>
      <c r="Z77" s="115"/>
      <c r="AA77" s="116"/>
      <c r="AB77" s="116"/>
      <c r="AC77" s="117"/>
      <c r="AD77" s="122"/>
      <c r="AE77" s="123"/>
      <c r="AF77" s="128"/>
      <c r="AG77" s="129"/>
      <c r="AH77" s="122"/>
      <c r="AI77" s="123"/>
      <c r="AJ77" s="136"/>
      <c r="AK77" s="137"/>
      <c r="AL77" s="137"/>
      <c r="AM77" s="138"/>
      <c r="AN77" s="98"/>
      <c r="AO77" s="99"/>
    </row>
    <row r="78" spans="1:42" ht="18" hidden="1" customHeight="1" outlineLevel="1">
      <c r="B78" s="145">
        <v>4</v>
      </c>
      <c r="C78" s="57" t="s">
        <v>59</v>
      </c>
      <c r="D78" s="58"/>
      <c r="E78" s="59"/>
      <c r="F78" s="60"/>
      <c r="G78" s="60"/>
      <c r="H78" s="60"/>
      <c r="I78" s="60"/>
      <c r="J78" s="60"/>
      <c r="K78" s="60"/>
      <c r="L78" s="60"/>
      <c r="M78" s="60"/>
      <c r="N78" s="60"/>
      <c r="O78" s="60"/>
      <c r="P78" s="60"/>
      <c r="Q78" s="60"/>
      <c r="R78" s="60"/>
      <c r="S78" s="60"/>
      <c r="T78" s="61"/>
      <c r="U78" s="76"/>
      <c r="V78" s="77"/>
      <c r="W78" s="77"/>
      <c r="X78" s="77"/>
      <c r="Y78" s="78"/>
      <c r="Z78" s="109"/>
      <c r="AA78" s="110"/>
      <c r="AB78" s="110"/>
      <c r="AC78" s="111"/>
      <c r="AD78" s="118" t="str">
        <f>IFERROR(VLOOKUP(Z78,Data!$A$11:$C$14,2,FALSE),"")</f>
        <v/>
      </c>
      <c r="AE78" s="119"/>
      <c r="AF78" s="124" t="s">
        <v>41</v>
      </c>
      <c r="AG78" s="125"/>
      <c r="AH78" s="118" t="str">
        <f>AD78</f>
        <v/>
      </c>
      <c r="AI78" s="119"/>
      <c r="AJ78" s="130" t="str">
        <f>IFERROR(VLOOKUP(Z78,Data!$A$11:$C$14,3,FALSE),"")</f>
        <v/>
      </c>
      <c r="AK78" s="131"/>
      <c r="AL78" s="131"/>
      <c r="AM78" s="132"/>
      <c r="AN78" s="94"/>
      <c r="AO78" s="95"/>
    </row>
    <row r="79" spans="1:42" ht="18" hidden="1" customHeight="1" outlineLevel="1">
      <c r="B79" s="56"/>
      <c r="C79" s="62" t="s">
        <v>68</v>
      </c>
      <c r="D79" s="63"/>
      <c r="E79" s="64"/>
      <c r="F79" s="65"/>
      <c r="G79" s="66"/>
      <c r="H79" s="66"/>
      <c r="I79" s="66"/>
      <c r="J79" s="66"/>
      <c r="K79" s="66"/>
      <c r="L79" s="66"/>
      <c r="M79" s="66"/>
      <c r="N79" s="66"/>
      <c r="O79" s="66"/>
      <c r="P79" s="66"/>
      <c r="Q79" s="66"/>
      <c r="R79" s="66"/>
      <c r="S79" s="66"/>
      <c r="T79" s="67"/>
      <c r="U79" s="79"/>
      <c r="V79" s="80"/>
      <c r="W79" s="80"/>
      <c r="X79" s="80"/>
      <c r="Y79" s="81"/>
      <c r="Z79" s="112"/>
      <c r="AA79" s="113"/>
      <c r="AB79" s="113"/>
      <c r="AC79" s="114"/>
      <c r="AD79" s="120"/>
      <c r="AE79" s="121"/>
      <c r="AF79" s="126"/>
      <c r="AG79" s="127"/>
      <c r="AH79" s="120"/>
      <c r="AI79" s="121"/>
      <c r="AJ79" s="133"/>
      <c r="AK79" s="134"/>
      <c r="AL79" s="134"/>
      <c r="AM79" s="135"/>
      <c r="AN79" s="96"/>
      <c r="AO79" s="97"/>
    </row>
    <row r="80" spans="1:42" ht="18" hidden="1" customHeight="1" outlineLevel="1">
      <c r="B80" s="56"/>
      <c r="C80" s="62" t="s">
        <v>58</v>
      </c>
      <c r="D80" s="63"/>
      <c r="E80" s="64"/>
      <c r="F80" s="65"/>
      <c r="G80" s="66"/>
      <c r="H80" s="66"/>
      <c r="I80" s="66"/>
      <c r="J80" s="66"/>
      <c r="K80" s="66"/>
      <c r="L80" s="66"/>
      <c r="M80" s="66"/>
      <c r="N80" s="66"/>
      <c r="O80" s="66"/>
      <c r="P80" s="66"/>
      <c r="Q80" s="66"/>
      <c r="R80" s="66"/>
      <c r="S80" s="66"/>
      <c r="T80" s="67"/>
      <c r="U80" s="79"/>
      <c r="V80" s="80"/>
      <c r="W80" s="80"/>
      <c r="X80" s="80"/>
      <c r="Y80" s="81"/>
      <c r="Z80" s="112"/>
      <c r="AA80" s="113"/>
      <c r="AB80" s="113"/>
      <c r="AC80" s="114"/>
      <c r="AD80" s="120"/>
      <c r="AE80" s="121"/>
      <c r="AF80" s="126"/>
      <c r="AG80" s="127"/>
      <c r="AH80" s="120"/>
      <c r="AI80" s="121"/>
      <c r="AJ80" s="133"/>
      <c r="AK80" s="134"/>
      <c r="AL80" s="134"/>
      <c r="AM80" s="135"/>
      <c r="AN80" s="96"/>
      <c r="AO80" s="97"/>
    </row>
    <row r="81" spans="2:41" ht="30" hidden="1" customHeight="1" outlineLevel="1">
      <c r="B81" s="56"/>
      <c r="C81" s="100" t="s">
        <v>81</v>
      </c>
      <c r="D81" s="101"/>
      <c r="E81" s="102"/>
      <c r="F81" s="103"/>
      <c r="G81" s="104"/>
      <c r="H81" s="104"/>
      <c r="I81" s="104"/>
      <c r="J81" s="104"/>
      <c r="K81" s="104"/>
      <c r="L81" s="104"/>
      <c r="M81" s="104"/>
      <c r="N81" s="104"/>
      <c r="O81" s="104"/>
      <c r="P81" s="104"/>
      <c r="Q81" s="104"/>
      <c r="R81" s="104"/>
      <c r="S81" s="104"/>
      <c r="T81" s="105"/>
      <c r="U81" s="106"/>
      <c r="V81" s="107"/>
      <c r="W81" s="107"/>
      <c r="X81" s="107"/>
      <c r="Y81" s="108"/>
      <c r="Z81" s="115"/>
      <c r="AA81" s="116"/>
      <c r="AB81" s="116"/>
      <c r="AC81" s="117"/>
      <c r="AD81" s="122"/>
      <c r="AE81" s="123"/>
      <c r="AF81" s="128"/>
      <c r="AG81" s="129"/>
      <c r="AH81" s="122"/>
      <c r="AI81" s="123"/>
      <c r="AJ81" s="136"/>
      <c r="AK81" s="137"/>
      <c r="AL81" s="137"/>
      <c r="AM81" s="138"/>
      <c r="AN81" s="98"/>
      <c r="AO81" s="99"/>
    </row>
    <row r="82" spans="2:41" ht="18" hidden="1" customHeight="1" outlineLevel="1">
      <c r="B82" s="56">
        <v>5</v>
      </c>
      <c r="C82" s="57" t="s">
        <v>59</v>
      </c>
      <c r="D82" s="58"/>
      <c r="E82" s="59"/>
      <c r="F82" s="60"/>
      <c r="G82" s="60"/>
      <c r="H82" s="60"/>
      <c r="I82" s="60"/>
      <c r="J82" s="60"/>
      <c r="K82" s="60"/>
      <c r="L82" s="60"/>
      <c r="M82" s="60"/>
      <c r="N82" s="60"/>
      <c r="O82" s="60"/>
      <c r="P82" s="60"/>
      <c r="Q82" s="60"/>
      <c r="R82" s="60"/>
      <c r="S82" s="60"/>
      <c r="T82" s="61"/>
      <c r="U82" s="76"/>
      <c r="V82" s="77"/>
      <c r="W82" s="77"/>
      <c r="X82" s="77"/>
      <c r="Y82" s="78"/>
      <c r="Z82" s="109"/>
      <c r="AA82" s="110"/>
      <c r="AB82" s="110"/>
      <c r="AC82" s="111"/>
      <c r="AD82" s="118" t="str">
        <f>IFERROR(VLOOKUP(Z82,Data!$A$11:$C$14,2,FALSE),"")</f>
        <v/>
      </c>
      <c r="AE82" s="119"/>
      <c r="AF82" s="124" t="s">
        <v>41</v>
      </c>
      <c r="AG82" s="125"/>
      <c r="AH82" s="118" t="str">
        <f>AD82</f>
        <v/>
      </c>
      <c r="AI82" s="119"/>
      <c r="AJ82" s="130" t="str">
        <f>IFERROR(VLOOKUP(Z82,Data!$A$11:$C$14,3,FALSE),"")</f>
        <v/>
      </c>
      <c r="AK82" s="131"/>
      <c r="AL82" s="131"/>
      <c r="AM82" s="132"/>
      <c r="AN82" s="94"/>
      <c r="AO82" s="95"/>
    </row>
    <row r="83" spans="2:41" ht="18" hidden="1" customHeight="1" outlineLevel="1">
      <c r="B83" s="56"/>
      <c r="C83" s="62" t="s">
        <v>68</v>
      </c>
      <c r="D83" s="63"/>
      <c r="E83" s="64"/>
      <c r="F83" s="65"/>
      <c r="G83" s="66"/>
      <c r="H83" s="66"/>
      <c r="I83" s="66"/>
      <c r="J83" s="66"/>
      <c r="K83" s="66"/>
      <c r="L83" s="66"/>
      <c r="M83" s="66"/>
      <c r="N83" s="66"/>
      <c r="O83" s="66"/>
      <c r="P83" s="66"/>
      <c r="Q83" s="66"/>
      <c r="R83" s="66"/>
      <c r="S83" s="66"/>
      <c r="T83" s="67"/>
      <c r="U83" s="79"/>
      <c r="V83" s="80"/>
      <c r="W83" s="80"/>
      <c r="X83" s="80"/>
      <c r="Y83" s="81"/>
      <c r="Z83" s="112"/>
      <c r="AA83" s="113"/>
      <c r="AB83" s="113"/>
      <c r="AC83" s="114"/>
      <c r="AD83" s="120"/>
      <c r="AE83" s="121"/>
      <c r="AF83" s="126"/>
      <c r="AG83" s="127"/>
      <c r="AH83" s="120"/>
      <c r="AI83" s="121"/>
      <c r="AJ83" s="133"/>
      <c r="AK83" s="134"/>
      <c r="AL83" s="134"/>
      <c r="AM83" s="135"/>
      <c r="AN83" s="96"/>
      <c r="AO83" s="97"/>
    </row>
    <row r="84" spans="2:41" ht="18" hidden="1" customHeight="1" outlineLevel="1">
      <c r="B84" s="56"/>
      <c r="C84" s="62" t="s">
        <v>58</v>
      </c>
      <c r="D84" s="63"/>
      <c r="E84" s="64"/>
      <c r="F84" s="65"/>
      <c r="G84" s="66"/>
      <c r="H84" s="66"/>
      <c r="I84" s="66"/>
      <c r="J84" s="66"/>
      <c r="K84" s="66"/>
      <c r="L84" s="66"/>
      <c r="M84" s="66"/>
      <c r="N84" s="66"/>
      <c r="O84" s="66"/>
      <c r="P84" s="66"/>
      <c r="Q84" s="66"/>
      <c r="R84" s="66"/>
      <c r="S84" s="66"/>
      <c r="T84" s="67"/>
      <c r="U84" s="79"/>
      <c r="V84" s="80"/>
      <c r="W84" s="80"/>
      <c r="X84" s="80"/>
      <c r="Y84" s="81"/>
      <c r="Z84" s="112"/>
      <c r="AA84" s="113"/>
      <c r="AB84" s="113"/>
      <c r="AC84" s="114"/>
      <c r="AD84" s="120"/>
      <c r="AE84" s="121"/>
      <c r="AF84" s="126"/>
      <c r="AG84" s="127"/>
      <c r="AH84" s="120"/>
      <c r="AI84" s="121"/>
      <c r="AJ84" s="133"/>
      <c r="AK84" s="134"/>
      <c r="AL84" s="134"/>
      <c r="AM84" s="135"/>
      <c r="AN84" s="96"/>
      <c r="AO84" s="97"/>
    </row>
    <row r="85" spans="2:41" ht="30" hidden="1" customHeight="1" outlineLevel="1">
      <c r="B85" s="56"/>
      <c r="C85" s="100" t="s">
        <v>81</v>
      </c>
      <c r="D85" s="101"/>
      <c r="E85" s="102"/>
      <c r="F85" s="103"/>
      <c r="G85" s="104"/>
      <c r="H85" s="104"/>
      <c r="I85" s="104"/>
      <c r="J85" s="104"/>
      <c r="K85" s="104"/>
      <c r="L85" s="104"/>
      <c r="M85" s="104"/>
      <c r="N85" s="104"/>
      <c r="O85" s="104"/>
      <c r="P85" s="104"/>
      <c r="Q85" s="104"/>
      <c r="R85" s="104"/>
      <c r="S85" s="104"/>
      <c r="T85" s="105"/>
      <c r="U85" s="106"/>
      <c r="V85" s="107"/>
      <c r="W85" s="107"/>
      <c r="X85" s="107"/>
      <c r="Y85" s="108"/>
      <c r="Z85" s="115"/>
      <c r="AA85" s="116"/>
      <c r="AB85" s="116"/>
      <c r="AC85" s="117"/>
      <c r="AD85" s="122"/>
      <c r="AE85" s="123"/>
      <c r="AF85" s="128"/>
      <c r="AG85" s="129"/>
      <c r="AH85" s="122"/>
      <c r="AI85" s="123"/>
      <c r="AJ85" s="136"/>
      <c r="AK85" s="137"/>
      <c r="AL85" s="137"/>
      <c r="AM85" s="138"/>
      <c r="AN85" s="98"/>
      <c r="AO85" s="99"/>
    </row>
    <row r="86" spans="2:41" ht="18" hidden="1" customHeight="1" outlineLevel="1">
      <c r="B86" s="56">
        <v>6</v>
      </c>
      <c r="C86" s="57" t="s">
        <v>59</v>
      </c>
      <c r="D86" s="58"/>
      <c r="E86" s="59"/>
      <c r="F86" s="60"/>
      <c r="G86" s="60"/>
      <c r="H86" s="60"/>
      <c r="I86" s="60"/>
      <c r="J86" s="60"/>
      <c r="K86" s="60"/>
      <c r="L86" s="60"/>
      <c r="M86" s="60"/>
      <c r="N86" s="60"/>
      <c r="O86" s="60"/>
      <c r="P86" s="60"/>
      <c r="Q86" s="60"/>
      <c r="R86" s="60"/>
      <c r="S86" s="60"/>
      <c r="T86" s="61"/>
      <c r="U86" s="76"/>
      <c r="V86" s="77"/>
      <c r="W86" s="77"/>
      <c r="X86" s="77"/>
      <c r="Y86" s="78"/>
      <c r="Z86" s="109"/>
      <c r="AA86" s="110"/>
      <c r="AB86" s="110"/>
      <c r="AC86" s="111"/>
      <c r="AD86" s="118" t="str">
        <f>IFERROR(VLOOKUP(Z86,Data!$A$11:$C$14,2,FALSE),"")</f>
        <v/>
      </c>
      <c r="AE86" s="119"/>
      <c r="AF86" s="124" t="s">
        <v>41</v>
      </c>
      <c r="AG86" s="125"/>
      <c r="AH86" s="118" t="str">
        <f>AD86</f>
        <v/>
      </c>
      <c r="AI86" s="119"/>
      <c r="AJ86" s="130" t="str">
        <f>IFERROR(VLOOKUP(Z86,Data!$A$11:$C$14,3,FALSE),"")</f>
        <v/>
      </c>
      <c r="AK86" s="131"/>
      <c r="AL86" s="131"/>
      <c r="AM86" s="132"/>
      <c r="AN86" s="94"/>
      <c r="AO86" s="95"/>
    </row>
    <row r="87" spans="2:41" ht="18" hidden="1" customHeight="1" outlineLevel="1">
      <c r="B87" s="56"/>
      <c r="C87" s="62" t="s">
        <v>68</v>
      </c>
      <c r="D87" s="63"/>
      <c r="E87" s="64"/>
      <c r="F87" s="65"/>
      <c r="G87" s="66"/>
      <c r="H87" s="66"/>
      <c r="I87" s="66"/>
      <c r="J87" s="66"/>
      <c r="K87" s="66"/>
      <c r="L87" s="66"/>
      <c r="M87" s="66"/>
      <c r="N87" s="66"/>
      <c r="O87" s="66"/>
      <c r="P87" s="66"/>
      <c r="Q87" s="66"/>
      <c r="R87" s="66"/>
      <c r="S87" s="66"/>
      <c r="T87" s="67"/>
      <c r="U87" s="79"/>
      <c r="V87" s="80"/>
      <c r="W87" s="80"/>
      <c r="X87" s="80"/>
      <c r="Y87" s="81"/>
      <c r="Z87" s="112"/>
      <c r="AA87" s="113"/>
      <c r="AB87" s="113"/>
      <c r="AC87" s="114"/>
      <c r="AD87" s="120"/>
      <c r="AE87" s="121"/>
      <c r="AF87" s="126"/>
      <c r="AG87" s="127"/>
      <c r="AH87" s="120"/>
      <c r="AI87" s="121"/>
      <c r="AJ87" s="133"/>
      <c r="AK87" s="134"/>
      <c r="AL87" s="134"/>
      <c r="AM87" s="135"/>
      <c r="AN87" s="96"/>
      <c r="AO87" s="97"/>
    </row>
    <row r="88" spans="2:41" ht="18" hidden="1" customHeight="1" outlineLevel="1">
      <c r="B88" s="56"/>
      <c r="C88" s="62" t="s">
        <v>58</v>
      </c>
      <c r="D88" s="63"/>
      <c r="E88" s="64"/>
      <c r="F88" s="65"/>
      <c r="G88" s="66"/>
      <c r="H88" s="66"/>
      <c r="I88" s="66"/>
      <c r="J88" s="66"/>
      <c r="K88" s="66"/>
      <c r="L88" s="66"/>
      <c r="M88" s="66"/>
      <c r="N88" s="66"/>
      <c r="O88" s="66"/>
      <c r="P88" s="66"/>
      <c r="Q88" s="66"/>
      <c r="R88" s="66"/>
      <c r="S88" s="66"/>
      <c r="T88" s="67"/>
      <c r="U88" s="79"/>
      <c r="V88" s="80"/>
      <c r="W88" s="80"/>
      <c r="X88" s="80"/>
      <c r="Y88" s="81"/>
      <c r="Z88" s="112"/>
      <c r="AA88" s="113"/>
      <c r="AB88" s="113"/>
      <c r="AC88" s="114"/>
      <c r="AD88" s="120"/>
      <c r="AE88" s="121"/>
      <c r="AF88" s="126"/>
      <c r="AG88" s="127"/>
      <c r="AH88" s="120"/>
      <c r="AI88" s="121"/>
      <c r="AJ88" s="133"/>
      <c r="AK88" s="134"/>
      <c r="AL88" s="134"/>
      <c r="AM88" s="135"/>
      <c r="AN88" s="96"/>
      <c r="AO88" s="97"/>
    </row>
    <row r="89" spans="2:41" ht="30" hidden="1" customHeight="1" outlineLevel="1">
      <c r="B89" s="56"/>
      <c r="C89" s="100" t="s">
        <v>81</v>
      </c>
      <c r="D89" s="101"/>
      <c r="E89" s="102"/>
      <c r="F89" s="103"/>
      <c r="G89" s="104"/>
      <c r="H89" s="104"/>
      <c r="I89" s="104"/>
      <c r="J89" s="104"/>
      <c r="K89" s="104"/>
      <c r="L89" s="104"/>
      <c r="M89" s="104"/>
      <c r="N89" s="104"/>
      <c r="O89" s="104"/>
      <c r="P89" s="104"/>
      <c r="Q89" s="104"/>
      <c r="R89" s="104"/>
      <c r="S89" s="104"/>
      <c r="T89" s="105"/>
      <c r="U89" s="106"/>
      <c r="V89" s="107"/>
      <c r="W89" s="107"/>
      <c r="X89" s="107"/>
      <c r="Y89" s="108"/>
      <c r="Z89" s="115"/>
      <c r="AA89" s="116"/>
      <c r="AB89" s="116"/>
      <c r="AC89" s="117"/>
      <c r="AD89" s="122"/>
      <c r="AE89" s="123"/>
      <c r="AF89" s="128"/>
      <c r="AG89" s="129"/>
      <c r="AH89" s="122"/>
      <c r="AI89" s="123"/>
      <c r="AJ89" s="136"/>
      <c r="AK89" s="137"/>
      <c r="AL89" s="137"/>
      <c r="AM89" s="138"/>
      <c r="AN89" s="98"/>
      <c r="AO89" s="99"/>
    </row>
    <row r="90" spans="2:41" collapsed="1">
      <c r="B90" s="38" t="s">
        <v>42</v>
      </c>
      <c r="C90" s="39"/>
      <c r="D90" s="39"/>
      <c r="E90" s="39"/>
      <c r="F90" s="39"/>
      <c r="G90" s="39"/>
      <c r="H90" s="39"/>
      <c r="I90" s="39"/>
      <c r="J90" s="39"/>
      <c r="K90" s="39"/>
      <c r="L90" s="39"/>
      <c r="M90" s="39"/>
      <c r="N90" s="39"/>
      <c r="O90" s="39"/>
      <c r="P90" s="39"/>
      <c r="Q90" s="39"/>
      <c r="R90" s="39"/>
      <c r="S90" s="39"/>
      <c r="T90" s="39"/>
      <c r="U90" s="41" t="s">
        <v>34</v>
      </c>
      <c r="V90" s="39"/>
      <c r="W90" s="41"/>
      <c r="X90" s="41"/>
      <c r="Y90" s="41"/>
      <c r="Z90" s="41"/>
      <c r="AA90" s="39"/>
      <c r="AB90" s="39"/>
      <c r="AC90" s="39"/>
      <c r="AD90" s="39"/>
      <c r="AE90" s="39"/>
      <c r="AF90" s="39"/>
      <c r="AG90" s="39"/>
      <c r="AH90" s="39"/>
      <c r="AI90" s="39"/>
      <c r="AJ90" s="39"/>
      <c r="AK90" s="39"/>
      <c r="AL90" s="39"/>
      <c r="AM90" s="39"/>
      <c r="AN90" s="39"/>
      <c r="AO90" s="40"/>
    </row>
    <row r="91" spans="2:41" ht="40.25" customHeight="1" thickBot="1">
      <c r="B91" s="33" t="s">
        <v>0</v>
      </c>
      <c r="C91" s="186" t="s">
        <v>57</v>
      </c>
      <c r="D91" s="141"/>
      <c r="E91" s="141"/>
      <c r="F91" s="141"/>
      <c r="G91" s="141"/>
      <c r="H91" s="141"/>
      <c r="I91" s="141"/>
      <c r="J91" s="141"/>
      <c r="K91" s="141"/>
      <c r="L91" s="141"/>
      <c r="M91" s="141"/>
      <c r="N91" s="141"/>
      <c r="O91" s="141"/>
      <c r="P91" s="141"/>
      <c r="Q91" s="141"/>
      <c r="R91" s="141"/>
      <c r="S91" s="141"/>
      <c r="T91" s="142"/>
      <c r="U91" s="143" t="s">
        <v>9</v>
      </c>
      <c r="V91" s="143"/>
      <c r="W91" s="143"/>
      <c r="X91" s="143"/>
      <c r="Y91" s="143"/>
      <c r="Z91" s="143" t="s">
        <v>60</v>
      </c>
      <c r="AA91" s="143"/>
      <c r="AB91" s="143"/>
      <c r="AC91" s="143"/>
      <c r="AD91" s="143" t="s">
        <v>8</v>
      </c>
      <c r="AE91" s="143"/>
      <c r="AF91" s="144" t="s">
        <v>89</v>
      </c>
      <c r="AG91" s="143"/>
      <c r="AH91" s="143" t="s">
        <v>11</v>
      </c>
      <c r="AI91" s="143"/>
      <c r="AJ91" s="143" t="s">
        <v>13</v>
      </c>
      <c r="AK91" s="143"/>
      <c r="AL91" s="143"/>
      <c r="AM91" s="143"/>
      <c r="AN91" s="144" t="s">
        <v>7</v>
      </c>
      <c r="AO91" s="144"/>
    </row>
    <row r="92" spans="2:41" ht="18" customHeight="1" thickTop="1">
      <c r="B92" s="56">
        <v>1</v>
      </c>
      <c r="C92" s="57" t="s">
        <v>63</v>
      </c>
      <c r="D92" s="58"/>
      <c r="E92" s="59"/>
      <c r="F92" s="60"/>
      <c r="G92" s="60"/>
      <c r="H92" s="60"/>
      <c r="I92" s="60"/>
      <c r="J92" s="60"/>
      <c r="K92" s="60"/>
      <c r="L92" s="60"/>
      <c r="M92" s="60"/>
      <c r="N92" s="60"/>
      <c r="O92" s="60"/>
      <c r="P92" s="60"/>
      <c r="Q92" s="60"/>
      <c r="R92" s="60"/>
      <c r="S92" s="60"/>
      <c r="T92" s="61"/>
      <c r="U92" s="79"/>
      <c r="V92" s="80"/>
      <c r="W92" s="80"/>
      <c r="X92" s="80"/>
      <c r="Y92" s="81"/>
      <c r="Z92" s="84"/>
      <c r="AA92" s="85"/>
      <c r="AB92" s="85"/>
      <c r="AC92" s="85"/>
      <c r="AD92" s="87">
        <v>2</v>
      </c>
      <c r="AE92" s="87"/>
      <c r="AF92" s="89" t="str">
        <f t="shared" ref="AF92" si="17">IF(Z92="講師又は座長等","ー","")</f>
        <v/>
      </c>
      <c r="AG92" s="89"/>
      <c r="AH92" s="91" t="str">
        <f>IFERROR(MIN(10,IF(Z92="講師又は座長等",2,2*AF92)),"")</f>
        <v/>
      </c>
      <c r="AI92" s="91"/>
      <c r="AJ92" s="93" t="str">
        <f>IFERROR(VLOOKUP(Z92,Data!$A$7:$C$9,3,FALSE),"")</f>
        <v/>
      </c>
      <c r="AK92" s="93"/>
      <c r="AL92" s="93"/>
      <c r="AM92" s="93"/>
      <c r="AN92" s="156"/>
      <c r="AO92" s="156"/>
    </row>
    <row r="93" spans="2:41" ht="18" customHeight="1">
      <c r="B93" s="56"/>
      <c r="C93" s="62" t="s">
        <v>68</v>
      </c>
      <c r="D93" s="63"/>
      <c r="E93" s="64"/>
      <c r="F93" s="65"/>
      <c r="G93" s="66"/>
      <c r="H93" s="66"/>
      <c r="I93" s="66"/>
      <c r="J93" s="66"/>
      <c r="K93" s="66"/>
      <c r="L93" s="66"/>
      <c r="M93" s="66"/>
      <c r="N93" s="66"/>
      <c r="O93" s="66"/>
      <c r="P93" s="66"/>
      <c r="Q93" s="66"/>
      <c r="R93" s="66"/>
      <c r="S93" s="66"/>
      <c r="T93" s="67"/>
      <c r="U93" s="79"/>
      <c r="V93" s="80"/>
      <c r="W93" s="80"/>
      <c r="X93" s="80"/>
      <c r="Y93" s="81"/>
      <c r="Z93" s="84"/>
      <c r="AA93" s="85"/>
      <c r="AB93" s="85"/>
      <c r="AC93" s="85"/>
      <c r="AD93" s="87"/>
      <c r="AE93" s="87"/>
      <c r="AF93" s="89"/>
      <c r="AG93" s="89"/>
      <c r="AH93" s="91"/>
      <c r="AI93" s="91"/>
      <c r="AJ93" s="93"/>
      <c r="AK93" s="93"/>
      <c r="AL93" s="93"/>
      <c r="AM93" s="93"/>
      <c r="AN93" s="156"/>
      <c r="AO93" s="156"/>
    </row>
    <row r="94" spans="2:41" ht="18" customHeight="1">
      <c r="B94" s="56"/>
      <c r="C94" s="68" t="s">
        <v>58</v>
      </c>
      <c r="D94" s="69"/>
      <c r="E94" s="70"/>
      <c r="F94" s="71"/>
      <c r="G94" s="72"/>
      <c r="H94" s="72"/>
      <c r="I94" s="72"/>
      <c r="J94" s="72"/>
      <c r="K94" s="72"/>
      <c r="L94" s="72"/>
      <c r="M94" s="72"/>
      <c r="N94" s="72"/>
      <c r="O94" s="72"/>
      <c r="P94" s="72"/>
      <c r="Q94" s="72"/>
      <c r="R94" s="72"/>
      <c r="S94" s="72"/>
      <c r="T94" s="73"/>
      <c r="U94" s="79"/>
      <c r="V94" s="80"/>
      <c r="W94" s="80"/>
      <c r="X94" s="80"/>
      <c r="Y94" s="81"/>
      <c r="Z94" s="84"/>
      <c r="AA94" s="85"/>
      <c r="AB94" s="85"/>
      <c r="AC94" s="85"/>
      <c r="AD94" s="87"/>
      <c r="AE94" s="87"/>
      <c r="AF94" s="89"/>
      <c r="AG94" s="89"/>
      <c r="AH94" s="91"/>
      <c r="AI94" s="91"/>
      <c r="AJ94" s="93"/>
      <c r="AK94" s="93"/>
      <c r="AL94" s="93"/>
      <c r="AM94" s="93"/>
      <c r="AN94" s="156"/>
      <c r="AO94" s="156"/>
    </row>
    <row r="95" spans="2:41" ht="18" customHeight="1">
      <c r="B95" s="56">
        <v>2</v>
      </c>
      <c r="C95" s="57" t="s">
        <v>63</v>
      </c>
      <c r="D95" s="58"/>
      <c r="E95" s="59"/>
      <c r="F95" s="60"/>
      <c r="G95" s="60"/>
      <c r="H95" s="60"/>
      <c r="I95" s="60"/>
      <c r="J95" s="60"/>
      <c r="K95" s="60"/>
      <c r="L95" s="60"/>
      <c r="M95" s="60"/>
      <c r="N95" s="60"/>
      <c r="O95" s="60"/>
      <c r="P95" s="60"/>
      <c r="Q95" s="60"/>
      <c r="R95" s="60"/>
      <c r="S95" s="60"/>
      <c r="T95" s="61"/>
      <c r="U95" s="76"/>
      <c r="V95" s="77"/>
      <c r="W95" s="77"/>
      <c r="X95" s="77"/>
      <c r="Y95" s="78"/>
      <c r="Z95" s="82"/>
      <c r="AA95" s="83"/>
      <c r="AB95" s="83"/>
      <c r="AC95" s="83"/>
      <c r="AD95" s="86">
        <v>2</v>
      </c>
      <c r="AE95" s="86"/>
      <c r="AF95" s="88" t="str">
        <f t="shared" ref="AF95" si="18">IF(Z95="講師又は座長等","ー","")</f>
        <v/>
      </c>
      <c r="AG95" s="88"/>
      <c r="AH95" s="90" t="str">
        <f>IFERROR(MIN(10,IF(Z95="講師又は座長等",2,2*AF95)),"")</f>
        <v/>
      </c>
      <c r="AI95" s="90"/>
      <c r="AJ95" s="92" t="str">
        <f>IFERROR(VLOOKUP(Z95,Data!$A$7:$C$9,3,FALSE),"")</f>
        <v/>
      </c>
      <c r="AK95" s="92"/>
      <c r="AL95" s="92"/>
      <c r="AM95" s="92"/>
      <c r="AN95" s="146"/>
      <c r="AO95" s="146"/>
    </row>
    <row r="96" spans="2:41" ht="18" customHeight="1">
      <c r="B96" s="56"/>
      <c r="C96" s="62" t="s">
        <v>68</v>
      </c>
      <c r="D96" s="63"/>
      <c r="E96" s="64"/>
      <c r="F96" s="65"/>
      <c r="G96" s="66"/>
      <c r="H96" s="66"/>
      <c r="I96" s="66"/>
      <c r="J96" s="66"/>
      <c r="K96" s="66"/>
      <c r="L96" s="66"/>
      <c r="M96" s="66"/>
      <c r="N96" s="66"/>
      <c r="O96" s="66"/>
      <c r="P96" s="66"/>
      <c r="Q96" s="66"/>
      <c r="R96" s="66"/>
      <c r="S96" s="66"/>
      <c r="T96" s="67"/>
      <c r="U96" s="79"/>
      <c r="V96" s="80"/>
      <c r="W96" s="80"/>
      <c r="X96" s="80"/>
      <c r="Y96" s="81"/>
      <c r="Z96" s="84"/>
      <c r="AA96" s="85"/>
      <c r="AB96" s="85"/>
      <c r="AC96" s="85"/>
      <c r="AD96" s="87"/>
      <c r="AE96" s="87"/>
      <c r="AF96" s="89"/>
      <c r="AG96" s="89"/>
      <c r="AH96" s="91"/>
      <c r="AI96" s="91"/>
      <c r="AJ96" s="93"/>
      <c r="AK96" s="93"/>
      <c r="AL96" s="93"/>
      <c r="AM96" s="93"/>
      <c r="AN96" s="156"/>
      <c r="AO96" s="156"/>
    </row>
    <row r="97" spans="2:54" ht="18" customHeight="1">
      <c r="B97" s="56"/>
      <c r="C97" s="68" t="s">
        <v>58</v>
      </c>
      <c r="D97" s="69"/>
      <c r="E97" s="70"/>
      <c r="F97" s="71"/>
      <c r="G97" s="72"/>
      <c r="H97" s="72"/>
      <c r="I97" s="72"/>
      <c r="J97" s="72"/>
      <c r="K97" s="72"/>
      <c r="L97" s="72"/>
      <c r="M97" s="72"/>
      <c r="N97" s="72"/>
      <c r="O97" s="72"/>
      <c r="P97" s="72"/>
      <c r="Q97" s="72"/>
      <c r="R97" s="72"/>
      <c r="S97" s="72"/>
      <c r="T97" s="73"/>
      <c r="U97" s="79"/>
      <c r="V97" s="80"/>
      <c r="W97" s="80"/>
      <c r="X97" s="80"/>
      <c r="Y97" s="81"/>
      <c r="Z97" s="84"/>
      <c r="AA97" s="85"/>
      <c r="AB97" s="85"/>
      <c r="AC97" s="85"/>
      <c r="AD97" s="87"/>
      <c r="AE97" s="87"/>
      <c r="AF97" s="89"/>
      <c r="AG97" s="89"/>
      <c r="AH97" s="91"/>
      <c r="AI97" s="91"/>
      <c r="AJ97" s="93"/>
      <c r="AK97" s="93"/>
      <c r="AL97" s="93"/>
      <c r="AM97" s="93"/>
      <c r="AN97" s="156"/>
      <c r="AO97" s="156"/>
    </row>
    <row r="98" spans="2:54" ht="18" customHeight="1">
      <c r="B98" s="56">
        <v>3</v>
      </c>
      <c r="C98" s="57" t="s">
        <v>63</v>
      </c>
      <c r="D98" s="58"/>
      <c r="E98" s="59"/>
      <c r="F98" s="60"/>
      <c r="G98" s="60"/>
      <c r="H98" s="60"/>
      <c r="I98" s="60"/>
      <c r="J98" s="60"/>
      <c r="K98" s="60"/>
      <c r="L98" s="60"/>
      <c r="M98" s="60"/>
      <c r="N98" s="60"/>
      <c r="O98" s="60"/>
      <c r="P98" s="60"/>
      <c r="Q98" s="60"/>
      <c r="R98" s="60"/>
      <c r="S98" s="60"/>
      <c r="T98" s="61"/>
      <c r="U98" s="76"/>
      <c r="V98" s="77"/>
      <c r="W98" s="77"/>
      <c r="X98" s="77"/>
      <c r="Y98" s="78"/>
      <c r="Z98" s="82"/>
      <c r="AA98" s="83"/>
      <c r="AB98" s="83"/>
      <c r="AC98" s="83"/>
      <c r="AD98" s="86">
        <v>2</v>
      </c>
      <c r="AE98" s="86"/>
      <c r="AF98" s="88" t="str">
        <f t="shared" ref="AF98" si="19">IF(Z98="講師又は座長等","ー","")</f>
        <v/>
      </c>
      <c r="AG98" s="88"/>
      <c r="AH98" s="90" t="str">
        <f>IFERROR(MIN(10,IF(Z98="講師又は座長等",2,2*AF98)),"")</f>
        <v/>
      </c>
      <c r="AI98" s="90"/>
      <c r="AJ98" s="92" t="str">
        <f>IFERROR(VLOOKUP(Z98,Data!$A$7:$C$9,3,FALSE),"")</f>
        <v/>
      </c>
      <c r="AK98" s="92"/>
      <c r="AL98" s="92"/>
      <c r="AM98" s="92"/>
      <c r="AN98" s="146"/>
      <c r="AO98" s="146"/>
    </row>
    <row r="99" spans="2:54" ht="18" customHeight="1">
      <c r="B99" s="56"/>
      <c r="C99" s="62" t="s">
        <v>68</v>
      </c>
      <c r="D99" s="63"/>
      <c r="E99" s="64"/>
      <c r="F99" s="65"/>
      <c r="G99" s="66"/>
      <c r="H99" s="66"/>
      <c r="I99" s="66"/>
      <c r="J99" s="66"/>
      <c r="K99" s="66"/>
      <c r="L99" s="66"/>
      <c r="M99" s="66"/>
      <c r="N99" s="66"/>
      <c r="O99" s="66"/>
      <c r="P99" s="66"/>
      <c r="Q99" s="66"/>
      <c r="R99" s="66"/>
      <c r="S99" s="66"/>
      <c r="T99" s="67"/>
      <c r="U99" s="79"/>
      <c r="V99" s="80"/>
      <c r="W99" s="80"/>
      <c r="X99" s="80"/>
      <c r="Y99" s="81"/>
      <c r="Z99" s="84"/>
      <c r="AA99" s="85"/>
      <c r="AB99" s="85"/>
      <c r="AC99" s="85"/>
      <c r="AD99" s="87"/>
      <c r="AE99" s="87"/>
      <c r="AF99" s="89"/>
      <c r="AG99" s="89"/>
      <c r="AH99" s="91"/>
      <c r="AI99" s="91"/>
      <c r="AJ99" s="93"/>
      <c r="AK99" s="93"/>
      <c r="AL99" s="93"/>
      <c r="AM99" s="93"/>
      <c r="AN99" s="156"/>
      <c r="AO99" s="156"/>
    </row>
    <row r="100" spans="2:54" ht="18" customHeight="1">
      <c r="B100" s="56"/>
      <c r="C100" s="68" t="s">
        <v>58</v>
      </c>
      <c r="D100" s="69"/>
      <c r="E100" s="70"/>
      <c r="F100" s="71"/>
      <c r="G100" s="72"/>
      <c r="H100" s="72"/>
      <c r="I100" s="72"/>
      <c r="J100" s="72"/>
      <c r="K100" s="72"/>
      <c r="L100" s="72"/>
      <c r="M100" s="72"/>
      <c r="N100" s="72"/>
      <c r="O100" s="72"/>
      <c r="P100" s="72"/>
      <c r="Q100" s="72"/>
      <c r="R100" s="72"/>
      <c r="S100" s="72"/>
      <c r="T100" s="73"/>
      <c r="U100" s="79"/>
      <c r="V100" s="80"/>
      <c r="W100" s="80"/>
      <c r="X100" s="80"/>
      <c r="Y100" s="81"/>
      <c r="Z100" s="84"/>
      <c r="AA100" s="85"/>
      <c r="AB100" s="85"/>
      <c r="AC100" s="85"/>
      <c r="AD100" s="87"/>
      <c r="AE100" s="87"/>
      <c r="AF100" s="89"/>
      <c r="AG100" s="89"/>
      <c r="AH100" s="91"/>
      <c r="AI100" s="91"/>
      <c r="AJ100" s="93"/>
      <c r="AK100" s="93"/>
      <c r="AL100" s="93"/>
      <c r="AM100" s="93"/>
      <c r="AN100" s="156"/>
      <c r="AO100" s="156"/>
    </row>
    <row r="101" spans="2:54" ht="18" hidden="1" customHeight="1" outlineLevel="1">
      <c r="B101" s="56">
        <v>4</v>
      </c>
      <c r="C101" s="57" t="s">
        <v>63</v>
      </c>
      <c r="D101" s="58"/>
      <c r="E101" s="59"/>
      <c r="F101" s="60"/>
      <c r="G101" s="60"/>
      <c r="H101" s="60"/>
      <c r="I101" s="60"/>
      <c r="J101" s="60"/>
      <c r="K101" s="60"/>
      <c r="L101" s="60"/>
      <c r="M101" s="60"/>
      <c r="N101" s="60"/>
      <c r="O101" s="60"/>
      <c r="P101" s="60"/>
      <c r="Q101" s="60"/>
      <c r="R101" s="60"/>
      <c r="S101" s="60"/>
      <c r="T101" s="61"/>
      <c r="U101" s="76"/>
      <c r="V101" s="77"/>
      <c r="W101" s="77"/>
      <c r="X101" s="77"/>
      <c r="Y101" s="78"/>
      <c r="Z101" s="82"/>
      <c r="AA101" s="83"/>
      <c r="AB101" s="83"/>
      <c r="AC101" s="83"/>
      <c r="AD101" s="86">
        <v>2</v>
      </c>
      <c r="AE101" s="86"/>
      <c r="AF101" s="88" t="str">
        <f t="shared" ref="AF101" si="20">IF(Z101="講師又は座長等","ー","")</f>
        <v/>
      </c>
      <c r="AG101" s="88"/>
      <c r="AH101" s="90" t="str">
        <f>IFERROR(MIN(10,IF(Z101="講師又は座長等",2,2*AF101)),"")</f>
        <v/>
      </c>
      <c r="AI101" s="90"/>
      <c r="AJ101" s="92" t="str">
        <f>IFERROR(VLOOKUP(Z101,Data!$A$7:$C$9,3,FALSE),"")</f>
        <v/>
      </c>
      <c r="AK101" s="92"/>
      <c r="AL101" s="92"/>
      <c r="AM101" s="92"/>
      <c r="AN101" s="146"/>
      <c r="AO101" s="146"/>
    </row>
    <row r="102" spans="2:54" ht="18" hidden="1" customHeight="1" outlineLevel="1">
      <c r="B102" s="56"/>
      <c r="C102" s="62" t="s">
        <v>68</v>
      </c>
      <c r="D102" s="63"/>
      <c r="E102" s="64"/>
      <c r="F102" s="65"/>
      <c r="G102" s="66"/>
      <c r="H102" s="66"/>
      <c r="I102" s="66"/>
      <c r="J102" s="66"/>
      <c r="K102" s="66"/>
      <c r="L102" s="66"/>
      <c r="M102" s="66"/>
      <c r="N102" s="66"/>
      <c r="O102" s="66"/>
      <c r="P102" s="66"/>
      <c r="Q102" s="66"/>
      <c r="R102" s="66"/>
      <c r="S102" s="66"/>
      <c r="T102" s="67"/>
      <c r="U102" s="79"/>
      <c r="V102" s="80"/>
      <c r="W102" s="80"/>
      <c r="X102" s="80"/>
      <c r="Y102" s="81"/>
      <c r="Z102" s="84"/>
      <c r="AA102" s="85"/>
      <c r="AB102" s="85"/>
      <c r="AC102" s="85"/>
      <c r="AD102" s="87"/>
      <c r="AE102" s="87"/>
      <c r="AF102" s="89"/>
      <c r="AG102" s="89"/>
      <c r="AH102" s="91"/>
      <c r="AI102" s="91"/>
      <c r="AJ102" s="93"/>
      <c r="AK102" s="93"/>
      <c r="AL102" s="93"/>
      <c r="AM102" s="93"/>
      <c r="AN102" s="156"/>
      <c r="AO102" s="156"/>
    </row>
    <row r="103" spans="2:54" ht="18" hidden="1" customHeight="1" outlineLevel="1">
      <c r="B103" s="56"/>
      <c r="C103" s="68" t="s">
        <v>58</v>
      </c>
      <c r="D103" s="69"/>
      <c r="E103" s="70"/>
      <c r="F103" s="71"/>
      <c r="G103" s="72"/>
      <c r="H103" s="72"/>
      <c r="I103" s="72"/>
      <c r="J103" s="72"/>
      <c r="K103" s="72"/>
      <c r="L103" s="72"/>
      <c r="M103" s="72"/>
      <c r="N103" s="72"/>
      <c r="O103" s="72"/>
      <c r="P103" s="72"/>
      <c r="Q103" s="72"/>
      <c r="R103" s="72"/>
      <c r="S103" s="72"/>
      <c r="T103" s="73"/>
      <c r="U103" s="79"/>
      <c r="V103" s="80"/>
      <c r="W103" s="80"/>
      <c r="X103" s="80"/>
      <c r="Y103" s="81"/>
      <c r="Z103" s="84"/>
      <c r="AA103" s="85"/>
      <c r="AB103" s="85"/>
      <c r="AC103" s="85"/>
      <c r="AD103" s="87"/>
      <c r="AE103" s="87"/>
      <c r="AF103" s="89"/>
      <c r="AG103" s="89"/>
      <c r="AH103" s="91"/>
      <c r="AI103" s="91"/>
      <c r="AJ103" s="93"/>
      <c r="AK103" s="93"/>
      <c r="AL103" s="93"/>
      <c r="AM103" s="93"/>
      <c r="AN103" s="156"/>
      <c r="AO103" s="156"/>
    </row>
    <row r="104" spans="2:54" ht="18" hidden="1" customHeight="1" outlineLevel="1">
      <c r="B104" s="56">
        <v>5</v>
      </c>
      <c r="C104" s="57" t="s">
        <v>63</v>
      </c>
      <c r="D104" s="58"/>
      <c r="E104" s="59"/>
      <c r="F104" s="60"/>
      <c r="G104" s="60"/>
      <c r="H104" s="60"/>
      <c r="I104" s="60"/>
      <c r="J104" s="60"/>
      <c r="K104" s="60"/>
      <c r="L104" s="60"/>
      <c r="M104" s="60"/>
      <c r="N104" s="60"/>
      <c r="O104" s="60"/>
      <c r="P104" s="60"/>
      <c r="Q104" s="60"/>
      <c r="R104" s="60"/>
      <c r="S104" s="60"/>
      <c r="T104" s="61"/>
      <c r="U104" s="76"/>
      <c r="V104" s="77"/>
      <c r="W104" s="77"/>
      <c r="X104" s="77"/>
      <c r="Y104" s="78"/>
      <c r="Z104" s="82"/>
      <c r="AA104" s="83"/>
      <c r="AB104" s="83"/>
      <c r="AC104" s="83"/>
      <c r="AD104" s="86">
        <v>2</v>
      </c>
      <c r="AE104" s="86"/>
      <c r="AF104" s="88" t="str">
        <f t="shared" ref="AF104" si="21">IF(Z104="講師又は座長等","ー","")</f>
        <v/>
      </c>
      <c r="AG104" s="88"/>
      <c r="AH104" s="90" t="str">
        <f>IFERROR(MIN(10,IF(Z104="講師又は座長等",2,2*AF104)),"")</f>
        <v/>
      </c>
      <c r="AI104" s="90"/>
      <c r="AJ104" s="92" t="str">
        <f>IFERROR(VLOOKUP(Z104,Data!$A$7:$C$9,3,FALSE),"")</f>
        <v/>
      </c>
      <c r="AK104" s="92"/>
      <c r="AL104" s="92"/>
      <c r="AM104" s="92"/>
      <c r="AN104" s="146"/>
      <c r="AO104" s="146"/>
    </row>
    <row r="105" spans="2:54" ht="18" hidden="1" customHeight="1" outlineLevel="1">
      <c r="B105" s="56"/>
      <c r="C105" s="62" t="s">
        <v>68</v>
      </c>
      <c r="D105" s="63"/>
      <c r="E105" s="64"/>
      <c r="F105" s="65"/>
      <c r="G105" s="66"/>
      <c r="H105" s="66"/>
      <c r="I105" s="66"/>
      <c r="J105" s="66"/>
      <c r="K105" s="66"/>
      <c r="L105" s="66"/>
      <c r="M105" s="66"/>
      <c r="N105" s="66"/>
      <c r="O105" s="66"/>
      <c r="P105" s="66"/>
      <c r="Q105" s="66"/>
      <c r="R105" s="66"/>
      <c r="S105" s="66"/>
      <c r="T105" s="67"/>
      <c r="U105" s="79"/>
      <c r="V105" s="80"/>
      <c r="W105" s="80"/>
      <c r="X105" s="80"/>
      <c r="Y105" s="81"/>
      <c r="Z105" s="84"/>
      <c r="AA105" s="85"/>
      <c r="AB105" s="85"/>
      <c r="AC105" s="85"/>
      <c r="AD105" s="87"/>
      <c r="AE105" s="87"/>
      <c r="AF105" s="89"/>
      <c r="AG105" s="89"/>
      <c r="AH105" s="91"/>
      <c r="AI105" s="91"/>
      <c r="AJ105" s="93"/>
      <c r="AK105" s="93"/>
      <c r="AL105" s="93"/>
      <c r="AM105" s="93"/>
      <c r="AN105" s="156"/>
      <c r="AO105" s="156"/>
    </row>
    <row r="106" spans="2:54" ht="18" hidden="1" customHeight="1" outlineLevel="1">
      <c r="B106" s="56"/>
      <c r="C106" s="68" t="s">
        <v>58</v>
      </c>
      <c r="D106" s="69"/>
      <c r="E106" s="70"/>
      <c r="F106" s="71"/>
      <c r="G106" s="72"/>
      <c r="H106" s="72"/>
      <c r="I106" s="72"/>
      <c r="J106" s="72"/>
      <c r="K106" s="72"/>
      <c r="L106" s="72"/>
      <c r="M106" s="72"/>
      <c r="N106" s="72"/>
      <c r="O106" s="72"/>
      <c r="P106" s="72"/>
      <c r="Q106" s="72"/>
      <c r="R106" s="72"/>
      <c r="S106" s="72"/>
      <c r="T106" s="73"/>
      <c r="U106" s="79"/>
      <c r="V106" s="80"/>
      <c r="W106" s="80"/>
      <c r="X106" s="80"/>
      <c r="Y106" s="81"/>
      <c r="Z106" s="84"/>
      <c r="AA106" s="85"/>
      <c r="AB106" s="85"/>
      <c r="AC106" s="85"/>
      <c r="AD106" s="87"/>
      <c r="AE106" s="87"/>
      <c r="AF106" s="89"/>
      <c r="AG106" s="89"/>
      <c r="AH106" s="91"/>
      <c r="AI106" s="91"/>
      <c r="AJ106" s="93"/>
      <c r="AK106" s="93"/>
      <c r="AL106" s="93"/>
      <c r="AM106" s="93"/>
      <c r="AN106" s="156"/>
      <c r="AO106" s="156"/>
    </row>
    <row r="107" spans="2:54" ht="18" hidden="1" customHeight="1" outlineLevel="1">
      <c r="B107" s="56">
        <v>6</v>
      </c>
      <c r="C107" s="57" t="s">
        <v>63</v>
      </c>
      <c r="D107" s="58"/>
      <c r="E107" s="59"/>
      <c r="F107" s="60"/>
      <c r="G107" s="60"/>
      <c r="H107" s="60"/>
      <c r="I107" s="60"/>
      <c r="J107" s="60"/>
      <c r="K107" s="60"/>
      <c r="L107" s="60"/>
      <c r="M107" s="60"/>
      <c r="N107" s="60"/>
      <c r="O107" s="60"/>
      <c r="P107" s="60"/>
      <c r="Q107" s="60"/>
      <c r="R107" s="60"/>
      <c r="S107" s="60"/>
      <c r="T107" s="61"/>
      <c r="U107" s="76"/>
      <c r="V107" s="77"/>
      <c r="W107" s="77"/>
      <c r="X107" s="77"/>
      <c r="Y107" s="78"/>
      <c r="Z107" s="82"/>
      <c r="AA107" s="83"/>
      <c r="AB107" s="83"/>
      <c r="AC107" s="83"/>
      <c r="AD107" s="86">
        <v>2</v>
      </c>
      <c r="AE107" s="86"/>
      <c r="AF107" s="88" t="str">
        <f t="shared" ref="AF107" si="22">IF(Z107="講師又は座長等","ー","")</f>
        <v/>
      </c>
      <c r="AG107" s="88"/>
      <c r="AH107" s="90" t="str">
        <f>IFERROR(MIN(10,IF(Z107="講師又は座長等",2,2*AF107)),"")</f>
        <v/>
      </c>
      <c r="AI107" s="90"/>
      <c r="AJ107" s="92" t="str">
        <f>IFERROR(VLOOKUP(Z107,Data!$A$7:$C$9,3,FALSE),"")</f>
        <v/>
      </c>
      <c r="AK107" s="92"/>
      <c r="AL107" s="92"/>
      <c r="AM107" s="92"/>
      <c r="AN107" s="146"/>
      <c r="AO107" s="146"/>
    </row>
    <row r="108" spans="2:54" ht="18" hidden="1" customHeight="1" outlineLevel="1">
      <c r="B108" s="56"/>
      <c r="C108" s="62" t="s">
        <v>68</v>
      </c>
      <c r="D108" s="63"/>
      <c r="E108" s="64"/>
      <c r="F108" s="65"/>
      <c r="G108" s="66"/>
      <c r="H108" s="66"/>
      <c r="I108" s="66"/>
      <c r="J108" s="66"/>
      <c r="K108" s="66"/>
      <c r="L108" s="66"/>
      <c r="M108" s="66"/>
      <c r="N108" s="66"/>
      <c r="O108" s="66"/>
      <c r="P108" s="66"/>
      <c r="Q108" s="66"/>
      <c r="R108" s="66"/>
      <c r="S108" s="66"/>
      <c r="T108" s="67"/>
      <c r="U108" s="79"/>
      <c r="V108" s="80"/>
      <c r="W108" s="80"/>
      <c r="X108" s="80"/>
      <c r="Y108" s="81"/>
      <c r="Z108" s="84"/>
      <c r="AA108" s="85"/>
      <c r="AB108" s="85"/>
      <c r="AC108" s="85"/>
      <c r="AD108" s="87"/>
      <c r="AE108" s="87"/>
      <c r="AF108" s="89"/>
      <c r="AG108" s="89"/>
      <c r="AH108" s="91"/>
      <c r="AI108" s="91"/>
      <c r="AJ108" s="93"/>
      <c r="AK108" s="93"/>
      <c r="AL108" s="93"/>
      <c r="AM108" s="93"/>
      <c r="AN108" s="156"/>
      <c r="AO108" s="156"/>
    </row>
    <row r="109" spans="2:54" ht="18" hidden="1" customHeight="1" outlineLevel="1">
      <c r="B109" s="56"/>
      <c r="C109" s="62" t="s">
        <v>58</v>
      </c>
      <c r="D109" s="63"/>
      <c r="E109" s="64"/>
      <c r="F109" s="65"/>
      <c r="G109" s="66"/>
      <c r="H109" s="66"/>
      <c r="I109" s="66"/>
      <c r="J109" s="66"/>
      <c r="K109" s="66"/>
      <c r="L109" s="66"/>
      <c r="M109" s="66"/>
      <c r="N109" s="66"/>
      <c r="O109" s="66"/>
      <c r="P109" s="66"/>
      <c r="Q109" s="66"/>
      <c r="R109" s="66"/>
      <c r="S109" s="66"/>
      <c r="T109" s="67"/>
      <c r="U109" s="79"/>
      <c r="V109" s="80"/>
      <c r="W109" s="80"/>
      <c r="X109" s="80"/>
      <c r="Y109" s="81"/>
      <c r="Z109" s="84"/>
      <c r="AA109" s="85"/>
      <c r="AB109" s="85"/>
      <c r="AC109" s="85"/>
      <c r="AD109" s="87"/>
      <c r="AE109" s="87"/>
      <c r="AF109" s="89"/>
      <c r="AG109" s="89"/>
      <c r="AH109" s="91"/>
      <c r="AI109" s="91"/>
      <c r="AJ109" s="93"/>
      <c r="AK109" s="93"/>
      <c r="AL109" s="93"/>
      <c r="AM109" s="93"/>
      <c r="AN109" s="156"/>
      <c r="AO109" s="156"/>
    </row>
    <row r="110" spans="2:54" collapsed="1">
      <c r="B110" s="38" t="s">
        <v>79</v>
      </c>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40"/>
      <c r="AQ110" s="42" t="s">
        <v>3</v>
      </c>
    </row>
    <row r="111" spans="2:54" ht="30" customHeight="1" thickBot="1">
      <c r="B111" s="33" t="s">
        <v>0</v>
      </c>
      <c r="C111" s="186" t="s">
        <v>57</v>
      </c>
      <c r="D111" s="141"/>
      <c r="E111" s="141"/>
      <c r="F111" s="141"/>
      <c r="G111" s="141"/>
      <c r="H111" s="141"/>
      <c r="I111" s="141"/>
      <c r="J111" s="141"/>
      <c r="K111" s="141"/>
      <c r="L111" s="141"/>
      <c r="M111" s="141"/>
      <c r="N111" s="141"/>
      <c r="O111" s="141"/>
      <c r="P111" s="141"/>
      <c r="Q111" s="141"/>
      <c r="R111" s="141"/>
      <c r="S111" s="141"/>
      <c r="T111" s="141"/>
      <c r="U111" s="142"/>
      <c r="V111" s="140" t="s">
        <v>65</v>
      </c>
      <c r="W111" s="162"/>
      <c r="X111" s="162"/>
      <c r="Y111" s="163"/>
      <c r="Z111" s="140" t="s">
        <v>66</v>
      </c>
      <c r="AA111" s="162"/>
      <c r="AB111" s="162"/>
      <c r="AC111" s="163"/>
      <c r="AD111" s="143" t="s">
        <v>8</v>
      </c>
      <c r="AE111" s="143"/>
      <c r="AF111" s="143" t="s">
        <v>56</v>
      </c>
      <c r="AG111" s="143"/>
      <c r="AH111" s="143" t="s">
        <v>11</v>
      </c>
      <c r="AI111" s="143"/>
      <c r="AJ111" s="143" t="s">
        <v>13</v>
      </c>
      <c r="AK111" s="143"/>
      <c r="AL111" s="143"/>
      <c r="AM111" s="143"/>
      <c r="AN111" s="144" t="s">
        <v>7</v>
      </c>
      <c r="AO111" s="144"/>
      <c r="AQ111" s="140" t="s">
        <v>28</v>
      </c>
      <c r="AR111" s="162"/>
      <c r="AS111" s="162"/>
      <c r="AT111" s="163"/>
      <c r="AU111" s="140" t="s">
        <v>29</v>
      </c>
      <c r="AV111" s="162"/>
      <c r="AW111" s="162"/>
      <c r="AX111" s="163"/>
      <c r="AY111" s="161" t="s">
        <v>1</v>
      </c>
      <c r="AZ111" s="161"/>
      <c r="BA111" s="161"/>
      <c r="BB111" s="161"/>
    </row>
    <row r="112" spans="2:54" ht="20" customHeight="1" thickTop="1">
      <c r="B112" s="34">
        <v>1</v>
      </c>
      <c r="C112" s="180"/>
      <c r="D112" s="181"/>
      <c r="E112" s="181"/>
      <c r="F112" s="181"/>
      <c r="G112" s="181"/>
      <c r="H112" s="181"/>
      <c r="I112" s="181"/>
      <c r="J112" s="181"/>
      <c r="K112" s="181"/>
      <c r="L112" s="181"/>
      <c r="M112" s="181"/>
      <c r="N112" s="181"/>
      <c r="O112" s="181"/>
      <c r="P112" s="181"/>
      <c r="Q112" s="181"/>
      <c r="R112" s="181"/>
      <c r="S112" s="181"/>
      <c r="T112" s="181"/>
      <c r="U112" s="182"/>
      <c r="V112" s="223"/>
      <c r="W112" s="224"/>
      <c r="X112" s="224"/>
      <c r="Y112" s="225"/>
      <c r="Z112" s="223"/>
      <c r="AA112" s="224"/>
      <c r="AB112" s="224"/>
      <c r="AC112" s="225"/>
      <c r="AD112" s="87">
        <v>2</v>
      </c>
      <c r="AE112" s="87"/>
      <c r="AF112" s="226" t="str">
        <f>IFERROR(ROUNDDOWN((BA112/12),0),"")</f>
        <v/>
      </c>
      <c r="AG112" s="226"/>
      <c r="AH112" s="226" t="str">
        <f>IFERROR(AD112*AF112,"")</f>
        <v/>
      </c>
      <c r="AI112" s="226"/>
      <c r="AJ112" s="93" t="s">
        <v>31</v>
      </c>
      <c r="AK112" s="93"/>
      <c r="AL112" s="93"/>
      <c r="AM112" s="93"/>
      <c r="AN112" s="156"/>
      <c r="AO112" s="156"/>
      <c r="AQ112" s="164">
        <f>IF(V112&gt;=DATEVALUE("2019/11/1"),V112,DATEVALUE("2019/11/1"))</f>
        <v>43770</v>
      </c>
      <c r="AR112" s="164"/>
      <c r="AS112" s="164"/>
      <c r="AT112" s="164"/>
      <c r="AU112" s="165" t="str">
        <f>IF(Z112&lt;DATEVALUE("2024/10/1"),"期間外",DATEVALUE("2024/10/1"))</f>
        <v>期間外</v>
      </c>
      <c r="AV112" s="166"/>
      <c r="AW112" s="166"/>
      <c r="AX112" s="167"/>
      <c r="AY112" s="160" t="e">
        <f>(YEAR(AU112)*12+MONTH(AU112))-(YEAR(AQ112)*12+MONTH(AQ112))+1</f>
        <v>#VALUE!</v>
      </c>
      <c r="AZ112" s="160"/>
      <c r="BA112" s="160" t="str">
        <f>IF(V112&lt;&gt;"",AY112,"")</f>
        <v/>
      </c>
      <c r="BB112" s="160"/>
    </row>
    <row r="113" spans="2:54" ht="20" customHeight="1">
      <c r="B113" s="37">
        <v>2</v>
      </c>
      <c r="C113" s="227"/>
      <c r="D113" s="228"/>
      <c r="E113" s="228"/>
      <c r="F113" s="228"/>
      <c r="G113" s="228"/>
      <c r="H113" s="228"/>
      <c r="I113" s="228"/>
      <c r="J113" s="228"/>
      <c r="K113" s="228"/>
      <c r="L113" s="228"/>
      <c r="M113" s="228"/>
      <c r="N113" s="228"/>
      <c r="O113" s="228"/>
      <c r="P113" s="228"/>
      <c r="Q113" s="228"/>
      <c r="R113" s="228"/>
      <c r="S113" s="228"/>
      <c r="T113" s="228"/>
      <c r="U113" s="229"/>
      <c r="V113" s="233"/>
      <c r="W113" s="234"/>
      <c r="X113" s="234"/>
      <c r="Y113" s="235"/>
      <c r="Z113" s="233"/>
      <c r="AA113" s="234"/>
      <c r="AB113" s="234"/>
      <c r="AC113" s="235"/>
      <c r="AD113" s="86">
        <v>2</v>
      </c>
      <c r="AE113" s="86"/>
      <c r="AF113" s="226" t="str">
        <f t="shared" ref="AF113:AF114" si="23">IFERROR(ROUNDDOWN((BA113/12),0),"")</f>
        <v/>
      </c>
      <c r="AG113" s="226"/>
      <c r="AH113" s="226" t="str">
        <f t="shared" ref="AH113:AH114" si="24">IFERROR(AD113*AF113,"")</f>
        <v/>
      </c>
      <c r="AI113" s="226"/>
      <c r="AJ113" s="92" t="s">
        <v>31</v>
      </c>
      <c r="AK113" s="92"/>
      <c r="AL113" s="92"/>
      <c r="AM113" s="92"/>
      <c r="AN113" s="146"/>
      <c r="AO113" s="146"/>
      <c r="AQ113" s="164">
        <f t="shared" ref="AQ113:AQ114" si="25">IF(V113&gt;=DATEVALUE("2019/11/1"),V113,DATEVALUE("2019/11/1"))</f>
        <v>43770</v>
      </c>
      <c r="AR113" s="164"/>
      <c r="AS113" s="164"/>
      <c r="AT113" s="164"/>
      <c r="AU113" s="168" t="str">
        <f t="shared" ref="AU113:AU114" si="26">IF(Z113&lt;DATEVALUE("2024/10/1"),"期間外",DATEVALUE("2024/10/1"))</f>
        <v>期間外</v>
      </c>
      <c r="AV113" s="169"/>
      <c r="AW113" s="169"/>
      <c r="AX113" s="170"/>
      <c r="AY113" s="159" t="e">
        <f t="shared" ref="AY113:AY114" si="27">(YEAR(AU113)*12+MONTH(AU113))-(YEAR(AQ113)*12+MONTH(AQ113))+1</f>
        <v>#VALUE!</v>
      </c>
      <c r="AZ113" s="159"/>
      <c r="BA113" s="159" t="str">
        <f t="shared" ref="BA113:BA114" si="28">IF(V113&lt;&gt;"",AY113,"")</f>
        <v/>
      </c>
      <c r="BB113" s="159"/>
    </row>
    <row r="114" spans="2:54" ht="20" customHeight="1">
      <c r="B114" s="37">
        <v>3</v>
      </c>
      <c r="C114" s="230"/>
      <c r="D114" s="231"/>
      <c r="E114" s="231"/>
      <c r="F114" s="231"/>
      <c r="G114" s="231"/>
      <c r="H114" s="231"/>
      <c r="I114" s="231"/>
      <c r="J114" s="231"/>
      <c r="K114" s="231"/>
      <c r="L114" s="231"/>
      <c r="M114" s="231"/>
      <c r="N114" s="231"/>
      <c r="O114" s="231"/>
      <c r="P114" s="231"/>
      <c r="Q114" s="231"/>
      <c r="R114" s="231"/>
      <c r="S114" s="231"/>
      <c r="T114" s="231"/>
      <c r="U114" s="232"/>
      <c r="V114" s="233"/>
      <c r="W114" s="234"/>
      <c r="X114" s="234"/>
      <c r="Y114" s="235"/>
      <c r="Z114" s="233"/>
      <c r="AA114" s="234"/>
      <c r="AB114" s="234"/>
      <c r="AC114" s="235"/>
      <c r="AD114" s="86">
        <v>2</v>
      </c>
      <c r="AE114" s="86"/>
      <c r="AF114" s="226" t="str">
        <f t="shared" si="23"/>
        <v/>
      </c>
      <c r="AG114" s="226"/>
      <c r="AH114" s="226" t="str">
        <f t="shared" si="24"/>
        <v/>
      </c>
      <c r="AI114" s="226"/>
      <c r="AJ114" s="92" t="s">
        <v>31</v>
      </c>
      <c r="AK114" s="92"/>
      <c r="AL114" s="92"/>
      <c r="AM114" s="92"/>
      <c r="AN114" s="146"/>
      <c r="AO114" s="146"/>
      <c r="AQ114" s="164">
        <f t="shared" si="25"/>
        <v>43770</v>
      </c>
      <c r="AR114" s="164"/>
      <c r="AS114" s="164"/>
      <c r="AT114" s="164"/>
      <c r="AU114" s="171" t="str">
        <f t="shared" si="26"/>
        <v>期間外</v>
      </c>
      <c r="AV114" s="172"/>
      <c r="AW114" s="172"/>
      <c r="AX114" s="173"/>
      <c r="AY114" s="159" t="e">
        <f t="shared" si="27"/>
        <v>#VALUE!</v>
      </c>
      <c r="AZ114" s="159"/>
      <c r="BA114" s="159" t="str">
        <f t="shared" si="28"/>
        <v/>
      </c>
      <c r="BB114" s="159"/>
    </row>
    <row r="115" spans="2:54" ht="30.65" customHeight="1">
      <c r="B115" s="174" t="s">
        <v>83</v>
      </c>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49"/>
      <c r="AC115" s="49"/>
      <c r="AD115" s="176" t="s">
        <v>53</v>
      </c>
      <c r="AE115" s="176"/>
      <c r="AF115" s="176"/>
      <c r="AG115" s="176"/>
      <c r="AH115" s="177">
        <f>MIN(6,SUM(AH112:AI114))</f>
        <v>0</v>
      </c>
      <c r="AI115" s="177"/>
      <c r="AJ115" s="178" t="s">
        <v>52</v>
      </c>
      <c r="AK115" s="178"/>
      <c r="AL115" s="178"/>
      <c r="AM115" s="178"/>
      <c r="AN115" s="178"/>
      <c r="AO115" s="178"/>
      <c r="AY115"/>
      <c r="AZ115"/>
      <c r="BA115"/>
      <c r="BB115"/>
    </row>
    <row r="116" spans="2:54" ht="30" customHeight="1">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50"/>
      <c r="AC116" s="50"/>
      <c r="AD116" s="43"/>
      <c r="AE116" s="43"/>
      <c r="AO116" s="44"/>
      <c r="AY116"/>
      <c r="AZ116"/>
      <c r="BA116"/>
      <c r="BB116"/>
    </row>
    <row r="117" spans="2:54" ht="32.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43"/>
      <c r="AC117" s="43"/>
      <c r="AD117" s="43"/>
      <c r="AE117" s="43"/>
      <c r="AG117" s="45"/>
      <c r="AH117" s="46" t="s">
        <v>32</v>
      </c>
      <c r="AI117" s="179">
        <f>SUM(AH14:AI43,AH46:AI63,AH66:AI89,AH92:AI109,AH115)</f>
        <v>0</v>
      </c>
      <c r="AJ117" s="179"/>
      <c r="AK117" s="179"/>
      <c r="AL117" s="179"/>
      <c r="AM117" s="47" t="s">
        <v>8</v>
      </c>
      <c r="AN117" s="47"/>
    </row>
  </sheetData>
  <sheetProtection sheet="1" formatCells="0" formatColumns="0" formatRows="0" insertRows="0" insertHyperlinks="0" deleteRows="0"/>
  <mergeCells count="503">
    <mergeCell ref="C76:E76"/>
    <mergeCell ref="F76:T76"/>
    <mergeCell ref="C80:E80"/>
    <mergeCell ref="F80:T80"/>
    <mergeCell ref="C84:E84"/>
    <mergeCell ref="F84:T84"/>
    <mergeCell ref="C88:E88"/>
    <mergeCell ref="F88:T88"/>
    <mergeCell ref="V113:Y113"/>
    <mergeCell ref="F99:T99"/>
    <mergeCell ref="C100:E100"/>
    <mergeCell ref="F100:T100"/>
    <mergeCell ref="C105:E105"/>
    <mergeCell ref="F105:T105"/>
    <mergeCell ref="C106:E106"/>
    <mergeCell ref="F106:T106"/>
    <mergeCell ref="AD113:AE113"/>
    <mergeCell ref="AF113:AG113"/>
    <mergeCell ref="AH113:AI113"/>
    <mergeCell ref="AJ113:AM113"/>
    <mergeCell ref="AN113:AO113"/>
    <mergeCell ref="C113:U113"/>
    <mergeCell ref="C114:U114"/>
    <mergeCell ref="V114:Y114"/>
    <mergeCell ref="AD114:AE114"/>
    <mergeCell ref="AF114:AG114"/>
    <mergeCell ref="AH114:AI114"/>
    <mergeCell ref="AJ114:AM114"/>
    <mergeCell ref="AN114:AO114"/>
    <mergeCell ref="Z113:AC113"/>
    <mergeCell ref="Z114:AC114"/>
    <mergeCell ref="AD111:AE111"/>
    <mergeCell ref="AF111:AG111"/>
    <mergeCell ref="AN101:AO103"/>
    <mergeCell ref="AN104:AO106"/>
    <mergeCell ref="AN107:AO109"/>
    <mergeCell ref="V112:Y112"/>
    <mergeCell ref="AH112:AI112"/>
    <mergeCell ref="AD112:AE112"/>
    <mergeCell ref="AF112:AG112"/>
    <mergeCell ref="AJ112:AM112"/>
    <mergeCell ref="AN112:AO112"/>
    <mergeCell ref="Z112:AC112"/>
    <mergeCell ref="AJ104:AM106"/>
    <mergeCell ref="U101:Y103"/>
    <mergeCell ref="Z101:AC103"/>
    <mergeCell ref="AD101:AE103"/>
    <mergeCell ref="AF101:AG103"/>
    <mergeCell ref="AH101:AI103"/>
    <mergeCell ref="AJ101:AM103"/>
    <mergeCell ref="U104:Y106"/>
    <mergeCell ref="Z104:AC106"/>
    <mergeCell ref="AD104:AE106"/>
    <mergeCell ref="AF104:AG106"/>
    <mergeCell ref="AH104:AI106"/>
    <mergeCell ref="B92:B94"/>
    <mergeCell ref="U92:Y94"/>
    <mergeCell ref="Z92:AC94"/>
    <mergeCell ref="AD92:AE94"/>
    <mergeCell ref="AF92:AG94"/>
    <mergeCell ref="AH111:AI111"/>
    <mergeCell ref="V111:Y111"/>
    <mergeCell ref="C111:U111"/>
    <mergeCell ref="C92:E92"/>
    <mergeCell ref="C94:E94"/>
    <mergeCell ref="F92:T92"/>
    <mergeCell ref="F94:T94"/>
    <mergeCell ref="C93:E93"/>
    <mergeCell ref="F93:T93"/>
    <mergeCell ref="C95:E95"/>
    <mergeCell ref="F95:T95"/>
    <mergeCell ref="C96:E96"/>
    <mergeCell ref="F96:T96"/>
    <mergeCell ref="C97:E97"/>
    <mergeCell ref="F97:T97"/>
    <mergeCell ref="AD98:AE100"/>
    <mergeCell ref="C98:E98"/>
    <mergeCell ref="F98:T98"/>
    <mergeCell ref="C99:E99"/>
    <mergeCell ref="B74:B77"/>
    <mergeCell ref="U74:Y77"/>
    <mergeCell ref="Z74:AC77"/>
    <mergeCell ref="AD74:AE77"/>
    <mergeCell ref="AF74:AG77"/>
    <mergeCell ref="AH74:AI77"/>
    <mergeCell ref="AJ74:AM77"/>
    <mergeCell ref="C91:T91"/>
    <mergeCell ref="U91:Y91"/>
    <mergeCell ref="Z91:AC91"/>
    <mergeCell ref="AD91:AE91"/>
    <mergeCell ref="AF91:AG91"/>
    <mergeCell ref="AH91:AI91"/>
    <mergeCell ref="AJ91:AM91"/>
    <mergeCell ref="B78:B81"/>
    <mergeCell ref="C78:E78"/>
    <mergeCell ref="F78:T78"/>
    <mergeCell ref="U78:Y81"/>
    <mergeCell ref="Z78:AC81"/>
    <mergeCell ref="AD78:AE81"/>
    <mergeCell ref="AF78:AG81"/>
    <mergeCell ref="AH78:AI81"/>
    <mergeCell ref="AJ78:AM81"/>
    <mergeCell ref="B82:B85"/>
    <mergeCell ref="AH70:AI73"/>
    <mergeCell ref="AJ70:AM73"/>
    <mergeCell ref="AN70:AO73"/>
    <mergeCell ref="C70:E70"/>
    <mergeCell ref="F70:T70"/>
    <mergeCell ref="C71:E71"/>
    <mergeCell ref="F71:T71"/>
    <mergeCell ref="C73:E73"/>
    <mergeCell ref="F73:T73"/>
    <mergeCell ref="C72:E72"/>
    <mergeCell ref="F72:T72"/>
    <mergeCell ref="AN65:AO65"/>
    <mergeCell ref="C66:E66"/>
    <mergeCell ref="F66:T66"/>
    <mergeCell ref="B66:B69"/>
    <mergeCell ref="U66:Y69"/>
    <mergeCell ref="Z66:AC69"/>
    <mergeCell ref="AD66:AE69"/>
    <mergeCell ref="AF66:AG69"/>
    <mergeCell ref="AH66:AI69"/>
    <mergeCell ref="AJ66:AM69"/>
    <mergeCell ref="AN66:AO69"/>
    <mergeCell ref="C67:E67"/>
    <mergeCell ref="F67:T67"/>
    <mergeCell ref="C69:E69"/>
    <mergeCell ref="F69:T69"/>
    <mergeCell ref="C68:E68"/>
    <mergeCell ref="F68:T68"/>
    <mergeCell ref="B52:B54"/>
    <mergeCell ref="U52:Y54"/>
    <mergeCell ref="Z52:AC54"/>
    <mergeCell ref="AD52:AE54"/>
    <mergeCell ref="AF52:AG54"/>
    <mergeCell ref="AH52:AI54"/>
    <mergeCell ref="AJ52:AM54"/>
    <mergeCell ref="AN52:AO54"/>
    <mergeCell ref="C52:E52"/>
    <mergeCell ref="F52:T52"/>
    <mergeCell ref="C53:E53"/>
    <mergeCell ref="F53:T53"/>
    <mergeCell ref="C54:E54"/>
    <mergeCell ref="F54:T54"/>
    <mergeCell ref="B49:B51"/>
    <mergeCell ref="U49:Y51"/>
    <mergeCell ref="Z49:AC51"/>
    <mergeCell ref="AD49:AE51"/>
    <mergeCell ref="AF49:AG51"/>
    <mergeCell ref="AH49:AI51"/>
    <mergeCell ref="AJ49:AM51"/>
    <mergeCell ref="AN49:AO51"/>
    <mergeCell ref="C49:E49"/>
    <mergeCell ref="F49:T49"/>
    <mergeCell ref="C50:E50"/>
    <mergeCell ref="F50:T50"/>
    <mergeCell ref="C51:E51"/>
    <mergeCell ref="F51:T51"/>
    <mergeCell ref="AJ45:AM45"/>
    <mergeCell ref="AN45:AO45"/>
    <mergeCell ref="B46:B48"/>
    <mergeCell ref="U46:Y48"/>
    <mergeCell ref="Z46:AC48"/>
    <mergeCell ref="AD46:AE48"/>
    <mergeCell ref="AF46:AG48"/>
    <mergeCell ref="AH46:AI48"/>
    <mergeCell ref="AJ46:AM48"/>
    <mergeCell ref="AN46:AO48"/>
    <mergeCell ref="C46:E46"/>
    <mergeCell ref="F46:T46"/>
    <mergeCell ref="C47:E47"/>
    <mergeCell ref="F47:T47"/>
    <mergeCell ref="C48:E48"/>
    <mergeCell ref="F48:T48"/>
    <mergeCell ref="B14:B16"/>
    <mergeCell ref="B17:B19"/>
    <mergeCell ref="C19:E19"/>
    <mergeCell ref="F19:T19"/>
    <mergeCell ref="B20:B22"/>
    <mergeCell ref="B23:B25"/>
    <mergeCell ref="C23:E23"/>
    <mergeCell ref="F23:T23"/>
    <mergeCell ref="U23:Y25"/>
    <mergeCell ref="C24:E24"/>
    <mergeCell ref="F24:T24"/>
    <mergeCell ref="C25:E25"/>
    <mergeCell ref="F25:T25"/>
    <mergeCell ref="AN13:AO13"/>
    <mergeCell ref="U14:Y16"/>
    <mergeCell ref="Z14:AC16"/>
    <mergeCell ref="AD14:AE16"/>
    <mergeCell ref="AF14:AG16"/>
    <mergeCell ref="AH14:AI16"/>
    <mergeCell ref="AJ14:AM16"/>
    <mergeCell ref="AN14:AO16"/>
    <mergeCell ref="C13:T13"/>
    <mergeCell ref="U13:Y13"/>
    <mergeCell ref="C14:E14"/>
    <mergeCell ref="F14:T14"/>
    <mergeCell ref="C15:E15"/>
    <mergeCell ref="C16:E16"/>
    <mergeCell ref="F15:T15"/>
    <mergeCell ref="F16:T16"/>
    <mergeCell ref="Z13:AC13"/>
    <mergeCell ref="AD13:AE13"/>
    <mergeCell ref="AF13:AG13"/>
    <mergeCell ref="AH13:AI13"/>
    <mergeCell ref="AJ13:AM13"/>
    <mergeCell ref="AN91:AO91"/>
    <mergeCell ref="U17:Y19"/>
    <mergeCell ref="Z17:AC19"/>
    <mergeCell ref="AD17:AE19"/>
    <mergeCell ref="AF17:AG19"/>
    <mergeCell ref="AH17:AI19"/>
    <mergeCell ref="AJ17:AM19"/>
    <mergeCell ref="AN17:AO19"/>
    <mergeCell ref="C18:E18"/>
    <mergeCell ref="C17:E17"/>
    <mergeCell ref="F17:T17"/>
    <mergeCell ref="F18:T18"/>
    <mergeCell ref="Z23:AC25"/>
    <mergeCell ref="AD23:AE25"/>
    <mergeCell ref="AF23:AG25"/>
    <mergeCell ref="AH23:AI25"/>
    <mergeCell ref="AJ23:AM25"/>
    <mergeCell ref="AN23:AO25"/>
    <mergeCell ref="C45:T45"/>
    <mergeCell ref="U45:Y45"/>
    <mergeCell ref="Z45:AC45"/>
    <mergeCell ref="AD45:AE45"/>
    <mergeCell ref="AF45:AG45"/>
    <mergeCell ref="AH45:AI45"/>
    <mergeCell ref="A1:AP1"/>
    <mergeCell ref="A2:AP2"/>
    <mergeCell ref="Z4:AA4"/>
    <mergeCell ref="AH4:AJ4"/>
    <mergeCell ref="AL4:AO4"/>
    <mergeCell ref="C7:T7"/>
    <mergeCell ref="C8:T8"/>
    <mergeCell ref="U7:Y7"/>
    <mergeCell ref="U8:Y8"/>
    <mergeCell ref="AD7:AE7"/>
    <mergeCell ref="AD8:AE8"/>
    <mergeCell ref="AB4:AG4"/>
    <mergeCell ref="Z7:AC7"/>
    <mergeCell ref="Z8:AC8"/>
    <mergeCell ref="B115:AA117"/>
    <mergeCell ref="AD115:AG115"/>
    <mergeCell ref="AH115:AI115"/>
    <mergeCell ref="AJ115:AO115"/>
    <mergeCell ref="AI117:AL117"/>
    <mergeCell ref="B95:B97"/>
    <mergeCell ref="U95:Y97"/>
    <mergeCell ref="Z95:AC97"/>
    <mergeCell ref="AD95:AE97"/>
    <mergeCell ref="AF95:AG97"/>
    <mergeCell ref="AH95:AI97"/>
    <mergeCell ref="AJ95:AM97"/>
    <mergeCell ref="AN95:AO97"/>
    <mergeCell ref="B98:B100"/>
    <mergeCell ref="U98:Y100"/>
    <mergeCell ref="Z98:AC100"/>
    <mergeCell ref="C112:U112"/>
    <mergeCell ref="Z111:AC111"/>
    <mergeCell ref="AJ111:AM111"/>
    <mergeCell ref="AN111:AO111"/>
    <mergeCell ref="AF98:AG100"/>
    <mergeCell ref="AH98:AI100"/>
    <mergeCell ref="AJ98:AM100"/>
    <mergeCell ref="AN98:AO100"/>
    <mergeCell ref="AN20:AO22"/>
    <mergeCell ref="C21:E21"/>
    <mergeCell ref="F21:T21"/>
    <mergeCell ref="C22:E22"/>
    <mergeCell ref="F22:T22"/>
    <mergeCell ref="AY114:AZ114"/>
    <mergeCell ref="AY113:AZ113"/>
    <mergeCell ref="AY112:AZ112"/>
    <mergeCell ref="AY111:BB111"/>
    <mergeCell ref="BA112:BB112"/>
    <mergeCell ref="BA113:BB113"/>
    <mergeCell ref="BA114:BB114"/>
    <mergeCell ref="AU111:AX111"/>
    <mergeCell ref="AQ112:AT112"/>
    <mergeCell ref="AU112:AX112"/>
    <mergeCell ref="AQ113:AT113"/>
    <mergeCell ref="AU113:AX113"/>
    <mergeCell ref="AQ114:AT114"/>
    <mergeCell ref="AU114:AX114"/>
    <mergeCell ref="AQ111:AT111"/>
    <mergeCell ref="AH92:AI94"/>
    <mergeCell ref="AJ92:AM94"/>
    <mergeCell ref="AN92:AO94"/>
    <mergeCell ref="AN74:AO77"/>
    <mergeCell ref="AD26:AE28"/>
    <mergeCell ref="AF26:AG28"/>
    <mergeCell ref="AH26:AI28"/>
    <mergeCell ref="AJ26:AM28"/>
    <mergeCell ref="C20:E20"/>
    <mergeCell ref="F20:T20"/>
    <mergeCell ref="U20:Y22"/>
    <mergeCell ref="Z20:AC22"/>
    <mergeCell ref="AD20:AE22"/>
    <mergeCell ref="AF20:AG22"/>
    <mergeCell ref="AH20:AI22"/>
    <mergeCell ref="AJ20:AM22"/>
    <mergeCell ref="AN26:AO28"/>
    <mergeCell ref="C27:E27"/>
    <mergeCell ref="F27:T27"/>
    <mergeCell ref="C28:E28"/>
    <mergeCell ref="F28:T28"/>
    <mergeCell ref="B29:B31"/>
    <mergeCell ref="C29:E29"/>
    <mergeCell ref="F29:T29"/>
    <mergeCell ref="U29:Y31"/>
    <mergeCell ref="Z29:AC31"/>
    <mergeCell ref="AD29:AE31"/>
    <mergeCell ref="AF29:AG31"/>
    <mergeCell ref="AH29:AI31"/>
    <mergeCell ref="AJ29:AM31"/>
    <mergeCell ref="AN29:AO31"/>
    <mergeCell ref="C30:E30"/>
    <mergeCell ref="F30:T30"/>
    <mergeCell ref="C31:E31"/>
    <mergeCell ref="F31:T31"/>
    <mergeCell ref="B26:B28"/>
    <mergeCell ref="C26:E26"/>
    <mergeCell ref="F26:T26"/>
    <mergeCell ref="U26:Y28"/>
    <mergeCell ref="Z26:AC28"/>
    <mergeCell ref="B32:B34"/>
    <mergeCell ref="C32:E32"/>
    <mergeCell ref="F32:T32"/>
    <mergeCell ref="U32:Y34"/>
    <mergeCell ref="Z32:AC34"/>
    <mergeCell ref="AD32:AE34"/>
    <mergeCell ref="AF32:AG34"/>
    <mergeCell ref="AH32:AI34"/>
    <mergeCell ref="AJ32:AM34"/>
    <mergeCell ref="B35:B37"/>
    <mergeCell ref="C35:E35"/>
    <mergeCell ref="F35:T35"/>
    <mergeCell ref="U35:Y37"/>
    <mergeCell ref="Z35:AC37"/>
    <mergeCell ref="AD35:AE37"/>
    <mergeCell ref="AF35:AG37"/>
    <mergeCell ref="AH35:AI37"/>
    <mergeCell ref="AJ35:AM37"/>
    <mergeCell ref="C36:E36"/>
    <mergeCell ref="F36:T36"/>
    <mergeCell ref="C37:E37"/>
    <mergeCell ref="F37:T37"/>
    <mergeCell ref="AN32:AO34"/>
    <mergeCell ref="C33:E33"/>
    <mergeCell ref="F33:T33"/>
    <mergeCell ref="C34:E34"/>
    <mergeCell ref="F34:T34"/>
    <mergeCell ref="AN35:AO37"/>
    <mergeCell ref="AN38:AO40"/>
    <mergeCell ref="C39:E39"/>
    <mergeCell ref="F39:T39"/>
    <mergeCell ref="C40:E40"/>
    <mergeCell ref="F40:T40"/>
    <mergeCell ref="AN41:AO43"/>
    <mergeCell ref="C42:E42"/>
    <mergeCell ref="F42:T42"/>
    <mergeCell ref="C43:E43"/>
    <mergeCell ref="F43:T43"/>
    <mergeCell ref="B38:B40"/>
    <mergeCell ref="C38:E38"/>
    <mergeCell ref="F38:T38"/>
    <mergeCell ref="U38:Y40"/>
    <mergeCell ref="Z38:AC40"/>
    <mergeCell ref="B41:B43"/>
    <mergeCell ref="C41:E41"/>
    <mergeCell ref="F41:T41"/>
    <mergeCell ref="U41:Y43"/>
    <mergeCell ref="Z41:AC43"/>
    <mergeCell ref="AD41:AE43"/>
    <mergeCell ref="AF41:AG43"/>
    <mergeCell ref="AH41:AI43"/>
    <mergeCell ref="AJ41:AM43"/>
    <mergeCell ref="AD38:AE40"/>
    <mergeCell ref="AF38:AG40"/>
    <mergeCell ref="AH38:AI40"/>
    <mergeCell ref="AJ38:AM40"/>
    <mergeCell ref="B55:B57"/>
    <mergeCell ref="U55:Y57"/>
    <mergeCell ref="Z55:AC57"/>
    <mergeCell ref="AD55:AE57"/>
    <mergeCell ref="AF55:AG57"/>
    <mergeCell ref="AH55:AI57"/>
    <mergeCell ref="AJ55:AM57"/>
    <mergeCell ref="AN55:AO57"/>
    <mergeCell ref="C55:E55"/>
    <mergeCell ref="F55:T55"/>
    <mergeCell ref="C56:E56"/>
    <mergeCell ref="F56:T56"/>
    <mergeCell ref="C57:E57"/>
    <mergeCell ref="F57:T57"/>
    <mergeCell ref="AN61:AO63"/>
    <mergeCell ref="C61:E61"/>
    <mergeCell ref="F61:T61"/>
    <mergeCell ref="C62:E62"/>
    <mergeCell ref="F62:T62"/>
    <mergeCell ref="C63:E63"/>
    <mergeCell ref="F63:T63"/>
    <mergeCell ref="B58:B60"/>
    <mergeCell ref="U58:Y60"/>
    <mergeCell ref="Z58:AC60"/>
    <mergeCell ref="AD58:AE60"/>
    <mergeCell ref="AF58:AG60"/>
    <mergeCell ref="AH58:AI60"/>
    <mergeCell ref="AJ58:AM60"/>
    <mergeCell ref="AN58:AO60"/>
    <mergeCell ref="C58:E58"/>
    <mergeCell ref="F58:T58"/>
    <mergeCell ref="C59:E59"/>
    <mergeCell ref="F59:T59"/>
    <mergeCell ref="C60:E60"/>
    <mergeCell ref="F60:T60"/>
    <mergeCell ref="AJ82:AM85"/>
    <mergeCell ref="C83:E83"/>
    <mergeCell ref="F83:T83"/>
    <mergeCell ref="C85:E85"/>
    <mergeCell ref="F85:T85"/>
    <mergeCell ref="B61:B63"/>
    <mergeCell ref="U61:Y63"/>
    <mergeCell ref="Z61:AC63"/>
    <mergeCell ref="AD61:AE63"/>
    <mergeCell ref="AF61:AG63"/>
    <mergeCell ref="AH61:AI63"/>
    <mergeCell ref="AJ61:AM63"/>
    <mergeCell ref="C65:T65"/>
    <mergeCell ref="U65:Y65"/>
    <mergeCell ref="Z65:AC65"/>
    <mergeCell ref="AD65:AE65"/>
    <mergeCell ref="AF65:AG65"/>
    <mergeCell ref="AH65:AI65"/>
    <mergeCell ref="AJ65:AM65"/>
    <mergeCell ref="B70:B73"/>
    <mergeCell ref="U70:Y73"/>
    <mergeCell ref="Z70:AC73"/>
    <mergeCell ref="AD70:AE73"/>
    <mergeCell ref="AF70:AG73"/>
    <mergeCell ref="B86:B89"/>
    <mergeCell ref="C86:E86"/>
    <mergeCell ref="F86:T86"/>
    <mergeCell ref="U86:Y89"/>
    <mergeCell ref="Z86:AC89"/>
    <mergeCell ref="AD86:AE89"/>
    <mergeCell ref="AF86:AG89"/>
    <mergeCell ref="AH86:AI89"/>
    <mergeCell ref="AJ86:AM89"/>
    <mergeCell ref="AN86:AO89"/>
    <mergeCell ref="C87:E87"/>
    <mergeCell ref="F87:T87"/>
    <mergeCell ref="C89:E89"/>
    <mergeCell ref="F89:T89"/>
    <mergeCell ref="C74:E74"/>
    <mergeCell ref="F74:T74"/>
    <mergeCell ref="C75:E75"/>
    <mergeCell ref="F75:T75"/>
    <mergeCell ref="C77:E77"/>
    <mergeCell ref="F77:T77"/>
    <mergeCell ref="AN78:AO81"/>
    <mergeCell ref="C79:E79"/>
    <mergeCell ref="F79:T79"/>
    <mergeCell ref="C81:E81"/>
    <mergeCell ref="F81:T81"/>
    <mergeCell ref="AN82:AO85"/>
    <mergeCell ref="C82:E82"/>
    <mergeCell ref="F82:T82"/>
    <mergeCell ref="U82:Y85"/>
    <mergeCell ref="Z82:AC85"/>
    <mergeCell ref="AD82:AE85"/>
    <mergeCell ref="AF82:AG85"/>
    <mergeCell ref="AH82:AI85"/>
    <mergeCell ref="B101:B103"/>
    <mergeCell ref="C101:E101"/>
    <mergeCell ref="F101:T101"/>
    <mergeCell ref="C102:E102"/>
    <mergeCell ref="F102:T102"/>
    <mergeCell ref="C103:E103"/>
    <mergeCell ref="F103:T103"/>
    <mergeCell ref="AE12:AO12"/>
    <mergeCell ref="B107:B109"/>
    <mergeCell ref="C107:E107"/>
    <mergeCell ref="F107:T107"/>
    <mergeCell ref="U107:Y109"/>
    <mergeCell ref="Z107:AC109"/>
    <mergeCell ref="AD107:AE109"/>
    <mergeCell ref="AF107:AG109"/>
    <mergeCell ref="AH107:AI109"/>
    <mergeCell ref="AJ107:AM109"/>
    <mergeCell ref="C108:E108"/>
    <mergeCell ref="F108:T108"/>
    <mergeCell ref="C109:E109"/>
    <mergeCell ref="F109:T109"/>
    <mergeCell ref="B104:B106"/>
    <mergeCell ref="C104:E104"/>
    <mergeCell ref="F104:T104"/>
  </mergeCells>
  <phoneticPr fontId="2"/>
  <conditionalFormatting sqref="AF14:AF43">
    <cfRule type="expression" dxfId="6" priority="6">
      <formula>Z14="認定制度委員会が認める企画"</formula>
    </cfRule>
  </conditionalFormatting>
  <conditionalFormatting sqref="AF92:AF93 AF95:AF96 AF98:AF99">
    <cfRule type="expression" dxfId="5" priority="9">
      <formula>Z92="受講"</formula>
    </cfRule>
  </conditionalFormatting>
  <conditionalFormatting sqref="AF101:AF102">
    <cfRule type="expression" dxfId="4" priority="3">
      <formula>Z101="受講"</formula>
    </cfRule>
  </conditionalFormatting>
  <conditionalFormatting sqref="AF104:AF105">
    <cfRule type="expression" dxfId="3" priority="2">
      <formula>Z104="受講"</formula>
    </cfRule>
  </conditionalFormatting>
  <conditionalFormatting sqref="AF107:AF108">
    <cfRule type="expression" dxfId="2" priority="1">
      <formula>Z107="受講"</formula>
    </cfRule>
  </conditionalFormatting>
  <dataValidations xWindow="831" yWindow="578" count="18">
    <dataValidation type="list" allowBlank="1" showInputMessage="1" showErrorMessage="1" sqref="AN112:AO114 AN14:AO43 AN46:AO63 AN66:AO89 AN92:AO109" xr:uid="{00000000-0002-0000-0000-000000000000}">
      <formula1>"②,③,④,⑤,⑥,⑦,⑧,⑨,⑩,⑪,⑫,⑬,⑭,⑮,⑯,⑰,⑱,⑲,⑳,㉑,㉒,㉓,㉔,㉕,㉖,㉗,㉘,㉙,㉚"</formula1>
    </dataValidation>
    <dataValidation type="list" allowBlank="1" showInputMessage="1" showErrorMessage="1" sqref="Z46:AC63" xr:uid="{00000000-0002-0000-0000-000001000000}">
      <formula1>"受講,講師又は座長等"</formula1>
    </dataValidation>
    <dataValidation allowBlank="1" showInputMessage="1" showErrorMessage="1" promptTitle="受講・参加年月日" prompt="yyyy/mm/dd形式（半角）で入力してください。" sqref="U8:Y8 U14:Y43 U46:Y63 U66:Y89 U92:Y109" xr:uid="{00000000-0002-0000-0000-000002000000}"/>
    <dataValidation type="list" allowBlank="1" showInputMessage="1" showErrorMessage="1" prompt="同一の学会内で「筆頭発表者又は座長」を複数行った場合でも申告は5単位までです。「共同発表者」については同様に2単位までです。_x000a_例）第5回大会のAセッションで座長、Bセッションで筆頭発表を行った→5単位" sqref="Z66:AC89" xr:uid="{00000000-0002-0000-0000-000004000000}">
      <formula1>"参加,筆頭発表又は座長等,共同発表者"</formula1>
    </dataValidation>
    <dataValidation type="whole" operator="greaterThanOrEqual" allowBlank="1" showInputMessage="1" showErrorMessage="1" error="セミナーの時間は59分以下切り捨て、半角数字で入力してください。_x000a_例）1時間45分→「1」_x000a_例）2時間5分→「2」" sqref="AF14:AG43 AF92:AG109" xr:uid="{00000000-0002-0000-0000-000006000000}">
      <formula1>1</formula1>
    </dataValidation>
    <dataValidation type="list" allowBlank="1" showInputMessage="1" showErrorMessage="1" prompt="同一の学会内で「筆頭発表者又は座長」を複数行った場合でも申告は10単位までです。「共同発表者」については同様に5単位までです。_x000a_例）第5回大会のAセッションで座長、Bセッションで筆頭発表を行った→10単位_x000a_" sqref="Z14:AC43" xr:uid="{00000000-0002-0000-0000-000007000000}">
      <formula1>"参加,筆頭発表又は座長等,共同発表者,認定制度委員会が認める企画"</formula1>
    </dataValidation>
    <dataValidation allowBlank="1" showInputMessage="1" showErrorMessage="1" promptTitle="各名称の入力" prompt="文字列が折り返す場合・改行（Alt＋Enter）する場合は印刷した際に全文が表示されるように行幅を調整してください。" sqref="F14:T14 F104:T104 F17:T17 F20:T20 F23:T23 F26:T26 F29:T29 F32:T32 F35:T35 F38:T38 F46:T46 F49:T49 F52:T52 F55:T55 F58:T58 F61:T61 F66:T66 F70:T70 F74:T74 F41:T41 F78:T78 F82:T82 F92:T92 F95:T95 F98:T98 F86:T86 F101:T101 F107:T107" xr:uid="{00000000-0002-0000-0000-000008000000}"/>
    <dataValidation allowBlank="1" showInputMessage="1" showErrorMessage="1" promptTitle="セッション名・企画名" prompt="「座長」のお役割で申請する場合は、必ず「セッション名」を力してください。_x000a_" sqref="F56:T56 F59:T59 F62:T62" xr:uid="{00000000-0002-0000-0000-000009000000}"/>
    <dataValidation allowBlank="1" showInputMessage="1" showErrorMessage="1" promptTitle="演題（発表タイトル）" prompt="「講師」のお役割で申請される方は必ず演題を入力してください。" sqref="F57:T57 F60:T60 F63:T63" xr:uid="{00000000-0002-0000-0000-00000A000000}"/>
    <dataValidation allowBlank="1" showInputMessage="1" showErrorMessage="1" promptTitle="認定開始月" prompt="yyyy/mm形式（半角）で入力してください。_x000a_添付する認定証等の記載をもとに入力してください。" sqref="V112:Y114" xr:uid="{00000000-0002-0000-0000-00000B000000}"/>
    <dataValidation allowBlank="1" showInputMessage="1" showErrorMessage="1" promptTitle="認定終了月" prompt="yyyy/mm形式（半角）で入力してください。_x000a_添付する認定証等の記載をもとに入力してください。_x000a_無期限の認定の場合は2024/10/を入力してください。" sqref="Z112:AC114" xr:uid="{00000000-0002-0000-0000-00000C000000}"/>
    <dataValidation allowBlank="1" showInputMessage="1" showErrorMessage="1" promptTitle="セッション名" prompt="受講・参加形態を「座長」で申請する場合は、必ず「セッション名」を力してください。" sqref="F47:T47 F50:T50 F53:T53" xr:uid="{00000000-0002-0000-0000-00000D000000}"/>
    <dataValidation allowBlank="1" showInputMessage="1" showErrorMessage="1" promptTitle="演題（発表タイトル）" prompt="受講・参加形態を「発表者（筆頭発表者、共同演者）」で申請される方は必ず演題を入力してください。" sqref="F16:T16 F76:T76 F19:T19 F22:T22 F25:T25 F72:T72 F88:T88 F28:T28 F31:T31 F34:T34 F37:T37 F40:T40 F43:T43 F80:T80 F84:T84 F68:T68" xr:uid="{00000000-0002-0000-0000-00000E000000}"/>
    <dataValidation allowBlank="1" showInputMessage="1" showErrorMessage="1" promptTitle="演題（発表タイトル）" prompt="受講・参加形態を「講師」で申請される方は必ず演題を入力してください。" sqref="F48:T48 F51:T51 F54:T54 F94:T94 F97:T97 F100:T100 F103:T103 F106:T106 F109:T109" xr:uid="{00000000-0002-0000-0000-00000F000000}"/>
    <dataValidation allowBlank="1" showInputMessage="1" showErrorMessage="1" promptTitle="セッション名" prompt="受講・参加形態を「座長」または「認定制度委員会が認める企画」で申請する場合は、必ず「セッション名」を入力してください。" sqref="F15:T15 F24:T24 F18:T18 F21:T21 F27:T27 F30:T30 F33:T33 F36:T36 F39:T39 F42:T42" xr:uid="{00000000-0002-0000-0000-000010000000}"/>
    <dataValidation allowBlank="1" showInputMessage="1" showErrorMessage="1" promptTitle="セッション名" prompt="受講・参加形態を「座長」で申請する場合は、必ず「セッション名」を入力してください。" sqref="F108:T108 F67:T67 F71:T71 F75:T75 F79:T79 F83:T83 F93:T93 F96:T96 F99:T99 F102:T102 F105:T105 F87:T87" xr:uid="{00000000-0002-0000-0000-000011000000}"/>
    <dataValidation allowBlank="1" showInputMessage="1" showErrorMessage="1" promptTitle="PMとの関連性" prompt="PMとの関連性について説明してください。" sqref="F69:T69 F73:T73 F77:T77 F81:T81 F85:T85 F89:T89" xr:uid="{4E7F28A0-F74D-4A18-BAED-3A289A9EAEE4}"/>
    <dataValidation type="list" allowBlank="1" showInputMessage="1" showErrorMessage="1" prompt="「受講」の場合はセミナーの時間数を入力してください。1回につき上限は10単位です。" sqref="Z92:AC109" xr:uid="{00000000-0002-0000-0000-000005000000}">
      <formula1>"受講,講師又は座長等"</formula1>
    </dataValidation>
  </dataValidations>
  <hyperlinks>
    <hyperlink ref="U90" r:id="rId1" xr:uid="{00000000-0004-0000-0000-000000000000}"/>
  </hyperlinks>
  <printOptions horizontalCentered="1"/>
  <pageMargins left="0.19685039370078741" right="0.19685039370078741" top="0.55118110236220474" bottom="0.55118110236220474" header="0.31496062992125984" footer="0.31496062992125984"/>
  <pageSetup paperSize="9" scale="87" orientation="landscape" blackAndWhite="1" errors="blank" r:id="rId2"/>
  <headerFooter>
    <oddHeader>&amp;R&amp;10PM様式3（Ver.20240902）</oddHeader>
    <oddFooter>&amp;C&amp;P／&amp;N</oddFooter>
  </headerFooter>
  <rowBreaks count="3" manualBreakCount="3">
    <brk id="43" max="41" man="1"/>
    <brk id="89" max="41" man="1"/>
    <brk id="109" max="41" man="1"/>
  </rowBreaks>
  <ignoredErrors>
    <ignoredError sqref="AF100:AG100 AF17 AF20 AF23 AF26 AF29:AG43 AF92:AG92 AF94:AG94 AF97:AG97 AF101:AG103 AF14 AF95:AG95 AF98:AG98 AF104:AG106 AF107:AG109"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52"/>
  <sheetViews>
    <sheetView showGridLines="0" topLeftCell="A31" zoomScaleNormal="100" zoomScaleSheetLayoutView="102" workbookViewId="0">
      <selection activeCell="B9" sqref="B9"/>
    </sheetView>
  </sheetViews>
  <sheetFormatPr defaultColWidth="8.6640625" defaultRowHeight="18"/>
  <cols>
    <col min="1" max="1" width="2.1640625" customWidth="1"/>
    <col min="2" max="41" width="3.58203125" customWidth="1"/>
    <col min="42" max="42" width="2.1640625" customWidth="1"/>
    <col min="43" max="138" width="3.58203125" customWidth="1"/>
  </cols>
  <sheetData>
    <row r="1" spans="1:42" ht="25.25" customHeight="1">
      <c r="A1" s="274" t="s">
        <v>74</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row>
    <row r="2" spans="1:42" ht="18" customHeight="1">
      <c r="A2" s="274" t="s">
        <v>75</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row>
    <row r="3" spans="1:42" ht="8.4" customHeight="1">
      <c r="B3" s="1"/>
      <c r="C3" s="1"/>
      <c r="D3" s="1"/>
      <c r="E3" s="1"/>
      <c r="F3" s="1"/>
      <c r="G3" s="1"/>
      <c r="H3" s="1"/>
      <c r="I3" s="1"/>
      <c r="J3" s="1"/>
      <c r="K3" s="1"/>
      <c r="L3" s="1"/>
      <c r="M3" s="1"/>
      <c r="N3" s="1"/>
      <c r="O3" s="1"/>
      <c r="P3" s="1"/>
      <c r="Q3" s="1"/>
      <c r="X3" s="3"/>
    </row>
    <row r="4" spans="1:42" ht="18" customHeight="1">
      <c r="A4" s="2"/>
      <c r="B4" s="2"/>
      <c r="C4" s="2"/>
      <c r="D4" s="2"/>
      <c r="E4" s="2"/>
      <c r="F4" s="2"/>
      <c r="G4" s="2"/>
      <c r="H4" s="2"/>
      <c r="I4" s="2"/>
      <c r="J4" s="2"/>
      <c r="K4" s="2"/>
      <c r="L4" s="2"/>
      <c r="M4" s="2"/>
      <c r="N4" s="2"/>
      <c r="O4" s="2"/>
      <c r="P4" s="2"/>
      <c r="Q4" s="2"/>
      <c r="R4" s="2"/>
      <c r="S4" s="2"/>
      <c r="T4" s="2"/>
      <c r="U4" s="2"/>
      <c r="V4" s="2"/>
      <c r="W4" s="2"/>
      <c r="X4" s="2"/>
      <c r="Y4" s="2"/>
      <c r="Z4" s="275" t="s">
        <v>2</v>
      </c>
      <c r="AA4" s="275"/>
      <c r="AB4" s="276"/>
      <c r="AC4" s="276"/>
      <c r="AD4" s="276"/>
      <c r="AE4" s="276"/>
      <c r="AF4" s="276"/>
      <c r="AG4" s="276"/>
      <c r="AH4" s="275" t="s">
        <v>4</v>
      </c>
      <c r="AI4" s="275"/>
      <c r="AJ4" s="275"/>
      <c r="AK4" s="275" t="s">
        <v>55</v>
      </c>
      <c r="AL4" s="275"/>
      <c r="AM4" s="275"/>
      <c r="AN4" s="275"/>
      <c r="AO4" s="275"/>
      <c r="AP4" s="2"/>
    </row>
    <row r="5" spans="1:42" ht="8.4" customHeight="1">
      <c r="B5" s="1"/>
      <c r="C5" s="1"/>
      <c r="D5" s="1"/>
      <c r="E5" s="1"/>
      <c r="F5" s="1"/>
      <c r="G5" s="1"/>
      <c r="H5" s="1"/>
      <c r="I5" s="1"/>
      <c r="J5" s="1"/>
      <c r="K5" s="1"/>
      <c r="L5" s="1"/>
      <c r="M5" s="1"/>
      <c r="N5" s="1"/>
      <c r="O5" s="1"/>
      <c r="P5" s="1"/>
      <c r="Q5" s="1"/>
      <c r="X5" s="3"/>
    </row>
    <row r="6" spans="1:42" ht="18" customHeight="1">
      <c r="B6" s="4" t="s">
        <v>76</v>
      </c>
      <c r="C6" s="1"/>
      <c r="D6" s="1"/>
      <c r="E6" s="1"/>
      <c r="F6" s="1"/>
      <c r="G6" s="1"/>
      <c r="H6" s="1"/>
      <c r="I6" s="1"/>
      <c r="J6" s="1"/>
      <c r="K6" s="1"/>
      <c r="L6" s="1"/>
      <c r="M6" s="1"/>
      <c r="N6" s="1"/>
      <c r="O6" s="1"/>
      <c r="P6" s="1"/>
      <c r="Q6" s="1"/>
      <c r="X6" s="3"/>
    </row>
    <row r="7" spans="1:42" ht="28.25" customHeight="1" thickBot="1">
      <c r="A7" s="1"/>
      <c r="B7" s="22" t="s">
        <v>0</v>
      </c>
      <c r="C7" s="284" t="s">
        <v>57</v>
      </c>
      <c r="D7" s="285"/>
      <c r="E7" s="285"/>
      <c r="F7" s="285"/>
      <c r="G7" s="285"/>
      <c r="H7" s="285"/>
      <c r="I7" s="285"/>
      <c r="J7" s="285"/>
      <c r="K7" s="285"/>
      <c r="L7" s="285"/>
      <c r="M7" s="285"/>
      <c r="N7" s="285"/>
      <c r="O7" s="285"/>
      <c r="P7" s="285"/>
      <c r="Q7" s="285"/>
      <c r="R7" s="285"/>
      <c r="S7" s="285"/>
      <c r="T7" s="285"/>
      <c r="U7" s="286" t="s">
        <v>9</v>
      </c>
      <c r="V7" s="287"/>
      <c r="W7" s="287"/>
      <c r="X7" s="287"/>
      <c r="Y7" s="288"/>
      <c r="Z7" s="289" t="s">
        <v>13</v>
      </c>
      <c r="AA7" s="289"/>
      <c r="AB7" s="289"/>
      <c r="AC7" s="289"/>
      <c r="AD7" s="290" t="s">
        <v>7</v>
      </c>
      <c r="AE7" s="291"/>
      <c r="AP7" s="1"/>
    </row>
    <row r="8" spans="1:42" ht="28.25" customHeight="1" thickTop="1">
      <c r="A8" s="1"/>
      <c r="B8" s="21" t="s">
        <v>6</v>
      </c>
      <c r="C8" s="277" t="s">
        <v>77</v>
      </c>
      <c r="D8" s="278"/>
      <c r="E8" s="278"/>
      <c r="F8" s="278"/>
      <c r="G8" s="278"/>
      <c r="H8" s="278"/>
      <c r="I8" s="278"/>
      <c r="J8" s="278"/>
      <c r="K8" s="278"/>
      <c r="L8" s="278"/>
      <c r="M8" s="278"/>
      <c r="N8" s="278"/>
      <c r="O8" s="278"/>
      <c r="P8" s="278"/>
      <c r="Q8" s="278"/>
      <c r="R8" s="278"/>
      <c r="S8" s="278"/>
      <c r="T8" s="278"/>
      <c r="U8" s="279">
        <v>45301</v>
      </c>
      <c r="V8" s="280"/>
      <c r="W8" s="280"/>
      <c r="X8" s="280"/>
      <c r="Y8" s="281"/>
      <c r="Z8" s="282" t="s">
        <v>14</v>
      </c>
      <c r="AA8" s="282"/>
      <c r="AB8" s="282"/>
      <c r="AC8" s="282"/>
      <c r="AD8" s="283" t="s">
        <v>5</v>
      </c>
      <c r="AE8" s="283"/>
      <c r="AP8" s="1"/>
    </row>
    <row r="9" spans="1:42" ht="20.399999999999999" customHeight="1">
      <c r="A9" s="1"/>
      <c r="B9" s="55" t="s">
        <v>90</v>
      </c>
      <c r="C9" s="51"/>
      <c r="D9" s="51"/>
      <c r="E9" s="51"/>
      <c r="F9" s="51"/>
      <c r="G9" s="51"/>
      <c r="H9" s="51"/>
      <c r="I9" s="51"/>
      <c r="J9" s="51"/>
      <c r="K9" s="51"/>
      <c r="L9" s="51"/>
      <c r="M9" s="51"/>
      <c r="N9" s="51"/>
      <c r="O9" s="51"/>
      <c r="P9" s="51"/>
      <c r="Q9" s="51"/>
      <c r="R9" s="51"/>
      <c r="S9" s="51"/>
      <c r="T9" s="51"/>
      <c r="U9" s="54"/>
      <c r="V9" s="54"/>
      <c r="W9" s="54"/>
      <c r="X9" s="54"/>
      <c r="Y9" s="54"/>
      <c r="Z9" s="52"/>
      <c r="AA9" s="52"/>
      <c r="AB9" s="52"/>
      <c r="AC9" s="52"/>
      <c r="AD9" s="53"/>
      <c r="AE9" s="53"/>
      <c r="AP9" s="1"/>
    </row>
    <row r="10" spans="1:42" ht="13.25" customHeight="1"/>
    <row r="11" spans="1:42">
      <c r="B11" s="4" t="s">
        <v>91</v>
      </c>
    </row>
    <row r="12" spans="1:42">
      <c r="B12" s="6" t="s">
        <v>38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236"/>
      <c r="AK12" s="236"/>
      <c r="AL12" s="236"/>
      <c r="AM12" s="236"/>
      <c r="AN12" s="236"/>
      <c r="AO12" s="237"/>
    </row>
    <row r="13" spans="1:42" s="27" customFormat="1" ht="40.25" customHeight="1" thickBot="1">
      <c r="A13" s="28"/>
      <c r="B13" s="33" t="s">
        <v>0</v>
      </c>
      <c r="C13" s="140" t="s">
        <v>64</v>
      </c>
      <c r="D13" s="141"/>
      <c r="E13" s="141"/>
      <c r="F13" s="141"/>
      <c r="G13" s="141"/>
      <c r="H13" s="141"/>
      <c r="I13" s="141"/>
      <c r="J13" s="141"/>
      <c r="K13" s="141"/>
      <c r="L13" s="141"/>
      <c r="M13" s="141"/>
      <c r="N13" s="141"/>
      <c r="O13" s="141"/>
      <c r="P13" s="141"/>
      <c r="Q13" s="141"/>
      <c r="R13" s="141"/>
      <c r="S13" s="141"/>
      <c r="T13" s="142"/>
      <c r="U13" s="143" t="s">
        <v>9</v>
      </c>
      <c r="V13" s="143"/>
      <c r="W13" s="143"/>
      <c r="X13" s="143"/>
      <c r="Y13" s="143"/>
      <c r="Z13" s="143" t="s">
        <v>60</v>
      </c>
      <c r="AA13" s="143"/>
      <c r="AB13" s="143"/>
      <c r="AC13" s="143"/>
      <c r="AD13" s="143" t="s">
        <v>8</v>
      </c>
      <c r="AE13" s="143"/>
      <c r="AF13" s="144" t="s">
        <v>89</v>
      </c>
      <c r="AG13" s="143"/>
      <c r="AH13" s="143" t="s">
        <v>11</v>
      </c>
      <c r="AI13" s="143"/>
      <c r="AJ13" s="143" t="s">
        <v>13</v>
      </c>
      <c r="AK13" s="143"/>
      <c r="AL13" s="143"/>
      <c r="AM13" s="143"/>
      <c r="AN13" s="144" t="s">
        <v>7</v>
      </c>
      <c r="AO13" s="144"/>
      <c r="AP13" s="28"/>
    </row>
    <row r="14" spans="1:42" s="27" customFormat="1" ht="18" customHeight="1" thickTop="1">
      <c r="A14" s="28"/>
      <c r="B14" s="209">
        <v>1</v>
      </c>
      <c r="C14" s="204" t="s">
        <v>59</v>
      </c>
      <c r="D14" s="205"/>
      <c r="E14" s="206"/>
      <c r="F14" s="207" t="s">
        <v>43</v>
      </c>
      <c r="G14" s="207"/>
      <c r="H14" s="207"/>
      <c r="I14" s="207"/>
      <c r="J14" s="207"/>
      <c r="K14" s="207"/>
      <c r="L14" s="207"/>
      <c r="M14" s="207"/>
      <c r="N14" s="207"/>
      <c r="O14" s="207"/>
      <c r="P14" s="207"/>
      <c r="Q14" s="207"/>
      <c r="R14" s="207"/>
      <c r="S14" s="207"/>
      <c r="T14" s="208"/>
      <c r="U14" s="197">
        <v>44820</v>
      </c>
      <c r="V14" s="198"/>
      <c r="W14" s="198"/>
      <c r="X14" s="198"/>
      <c r="Y14" s="199"/>
      <c r="Z14" s="200" t="s">
        <v>39</v>
      </c>
      <c r="AA14" s="200"/>
      <c r="AB14" s="200"/>
      <c r="AC14" s="200"/>
      <c r="AD14" s="201">
        <f>IFERROR(VLOOKUP(Z14,Data!$A$1:$C$5,2,FALSE),"")</f>
        <v>10</v>
      </c>
      <c r="AE14" s="201"/>
      <c r="AF14" s="273" t="str">
        <f>IF(OR(Z14="参加",Z14="筆頭発表又は座長等",Z14="共同発表者"),"－","")</f>
        <v>－</v>
      </c>
      <c r="AG14" s="273"/>
      <c r="AH14" s="201">
        <f>IFERROR(IF(Z14="認定制度委員会が認める企画",2*AF14,AD14),"")</f>
        <v>10</v>
      </c>
      <c r="AI14" s="201"/>
      <c r="AJ14" s="202" t="str">
        <f>IFERROR(VLOOKUP(Z14,Data!$A$1:$C$5,3,FALSE),"")</f>
        <v>参加証明書等</v>
      </c>
      <c r="AK14" s="202"/>
      <c r="AL14" s="202"/>
      <c r="AM14" s="202"/>
      <c r="AN14" s="203" t="s">
        <v>44</v>
      </c>
      <c r="AO14" s="203"/>
    </row>
    <row r="15" spans="1:42" s="27" customFormat="1" ht="18" customHeight="1">
      <c r="A15" s="28"/>
      <c r="B15" s="56"/>
      <c r="C15" s="62" t="s">
        <v>68</v>
      </c>
      <c r="D15" s="63"/>
      <c r="E15" s="64"/>
      <c r="F15" s="65"/>
      <c r="G15" s="66"/>
      <c r="H15" s="66"/>
      <c r="I15" s="66"/>
      <c r="J15" s="66"/>
      <c r="K15" s="66"/>
      <c r="L15" s="66"/>
      <c r="M15" s="66"/>
      <c r="N15" s="66"/>
      <c r="O15" s="66"/>
      <c r="P15" s="66"/>
      <c r="Q15" s="66"/>
      <c r="R15" s="66"/>
      <c r="S15" s="66"/>
      <c r="T15" s="67"/>
      <c r="U15" s="79"/>
      <c r="V15" s="80"/>
      <c r="W15" s="80"/>
      <c r="X15" s="80"/>
      <c r="Y15" s="81"/>
      <c r="Z15" s="85"/>
      <c r="AA15" s="85"/>
      <c r="AB15" s="85"/>
      <c r="AC15" s="85"/>
      <c r="AD15" s="91"/>
      <c r="AE15" s="91"/>
      <c r="AF15" s="89"/>
      <c r="AG15" s="89"/>
      <c r="AH15" s="91"/>
      <c r="AI15" s="91"/>
      <c r="AJ15" s="93"/>
      <c r="AK15" s="93"/>
      <c r="AL15" s="93"/>
      <c r="AM15" s="93"/>
      <c r="AN15" s="156"/>
      <c r="AO15" s="156"/>
    </row>
    <row r="16" spans="1:42" s="27" customFormat="1" ht="18" customHeight="1">
      <c r="A16" s="28"/>
      <c r="B16" s="56"/>
      <c r="C16" s="68" t="s">
        <v>58</v>
      </c>
      <c r="D16" s="69"/>
      <c r="E16" s="70"/>
      <c r="F16" s="71"/>
      <c r="G16" s="72"/>
      <c r="H16" s="72"/>
      <c r="I16" s="72"/>
      <c r="J16" s="72"/>
      <c r="K16" s="72"/>
      <c r="L16" s="72"/>
      <c r="M16" s="72"/>
      <c r="N16" s="72"/>
      <c r="O16" s="72"/>
      <c r="P16" s="72"/>
      <c r="Q16" s="72"/>
      <c r="R16" s="72"/>
      <c r="S16" s="72"/>
      <c r="T16" s="73"/>
      <c r="U16" s="106"/>
      <c r="V16" s="107"/>
      <c r="W16" s="107"/>
      <c r="X16" s="107"/>
      <c r="Y16" s="108"/>
      <c r="Z16" s="85"/>
      <c r="AA16" s="85"/>
      <c r="AB16" s="85"/>
      <c r="AC16" s="85"/>
      <c r="AD16" s="91"/>
      <c r="AE16" s="91"/>
      <c r="AF16" s="89"/>
      <c r="AG16" s="89"/>
      <c r="AH16" s="91"/>
      <c r="AI16" s="91"/>
      <c r="AJ16" s="93"/>
      <c r="AK16" s="93"/>
      <c r="AL16" s="93"/>
      <c r="AM16" s="93"/>
      <c r="AN16" s="156"/>
      <c r="AO16" s="156"/>
    </row>
    <row r="17" spans="1:42" s="27" customFormat="1" ht="18" customHeight="1">
      <c r="A17" s="28"/>
      <c r="B17" s="56">
        <v>2</v>
      </c>
      <c r="C17" s="57" t="s">
        <v>59</v>
      </c>
      <c r="D17" s="58"/>
      <c r="E17" s="59"/>
      <c r="F17" s="60" t="s">
        <v>43</v>
      </c>
      <c r="G17" s="60"/>
      <c r="H17" s="60"/>
      <c r="I17" s="60"/>
      <c r="J17" s="60"/>
      <c r="K17" s="60"/>
      <c r="L17" s="60"/>
      <c r="M17" s="60"/>
      <c r="N17" s="60"/>
      <c r="O17" s="60"/>
      <c r="P17" s="60"/>
      <c r="Q17" s="60"/>
      <c r="R17" s="60"/>
      <c r="S17" s="60"/>
      <c r="T17" s="61"/>
      <c r="U17" s="76">
        <v>44820</v>
      </c>
      <c r="V17" s="77"/>
      <c r="W17" s="77"/>
      <c r="X17" s="77"/>
      <c r="Y17" s="78"/>
      <c r="Z17" s="83" t="s">
        <v>40</v>
      </c>
      <c r="AA17" s="83"/>
      <c r="AB17" s="83"/>
      <c r="AC17" s="83"/>
      <c r="AD17" s="90">
        <f>IFERROR(VLOOKUP(Z17,Data!$A$1:$C$5,2,FALSE),"")</f>
        <v>10</v>
      </c>
      <c r="AE17" s="90"/>
      <c r="AF17" s="88" t="str">
        <f t="shared" ref="AF17" si="0">IF(OR(Z17="参加",Z17="筆頭発表又は座長等",Z17="共同発表者"),"－","")</f>
        <v>－</v>
      </c>
      <c r="AG17" s="88"/>
      <c r="AH17" s="90">
        <f t="shared" ref="AH17" si="1">IFERROR(IF(Z17="認定制度委員会が認める企画",2*AF17,AD17),"")</f>
        <v>10</v>
      </c>
      <c r="AI17" s="90"/>
      <c r="AJ17" s="92" t="str">
        <f>IFERROR(VLOOKUP(Z17,Data!$A$1:$C$5,3,FALSE),"")</f>
        <v>抄録・プログラム等（氏名記載箇所）</v>
      </c>
      <c r="AK17" s="92"/>
      <c r="AL17" s="92"/>
      <c r="AM17" s="92"/>
      <c r="AN17" s="146" t="s">
        <v>45</v>
      </c>
      <c r="AO17" s="146"/>
    </row>
    <row r="18" spans="1:42" s="27" customFormat="1" ht="18" customHeight="1">
      <c r="A18" s="28"/>
      <c r="B18" s="56"/>
      <c r="C18" s="62" t="s">
        <v>68</v>
      </c>
      <c r="D18" s="63"/>
      <c r="E18" s="64"/>
      <c r="F18" s="65" t="s">
        <v>71</v>
      </c>
      <c r="G18" s="66"/>
      <c r="H18" s="66"/>
      <c r="I18" s="66"/>
      <c r="J18" s="66"/>
      <c r="K18" s="66"/>
      <c r="L18" s="66"/>
      <c r="M18" s="66"/>
      <c r="N18" s="66"/>
      <c r="O18" s="66"/>
      <c r="P18" s="66"/>
      <c r="Q18" s="66"/>
      <c r="R18" s="66"/>
      <c r="S18" s="66"/>
      <c r="T18" s="67"/>
      <c r="U18" s="79"/>
      <c r="V18" s="80"/>
      <c r="W18" s="80"/>
      <c r="X18" s="80"/>
      <c r="Y18" s="81"/>
      <c r="Z18" s="85"/>
      <c r="AA18" s="85"/>
      <c r="AB18" s="85"/>
      <c r="AC18" s="85"/>
      <c r="AD18" s="91"/>
      <c r="AE18" s="91"/>
      <c r="AF18" s="89"/>
      <c r="AG18" s="89"/>
      <c r="AH18" s="91"/>
      <c r="AI18" s="91"/>
      <c r="AJ18" s="93"/>
      <c r="AK18" s="93"/>
      <c r="AL18" s="93"/>
      <c r="AM18" s="93"/>
      <c r="AN18" s="156"/>
      <c r="AO18" s="156"/>
    </row>
    <row r="19" spans="1:42" s="27" customFormat="1" ht="18" customHeight="1">
      <c r="A19" s="28"/>
      <c r="B19" s="56"/>
      <c r="C19" s="68" t="s">
        <v>58</v>
      </c>
      <c r="D19" s="69"/>
      <c r="E19" s="70"/>
      <c r="F19" s="71" t="s">
        <v>70</v>
      </c>
      <c r="G19" s="72"/>
      <c r="H19" s="72"/>
      <c r="I19" s="72"/>
      <c r="J19" s="72"/>
      <c r="K19" s="72"/>
      <c r="L19" s="72"/>
      <c r="M19" s="72"/>
      <c r="N19" s="72"/>
      <c r="O19" s="72"/>
      <c r="P19" s="72"/>
      <c r="Q19" s="72"/>
      <c r="R19" s="72"/>
      <c r="S19" s="72"/>
      <c r="T19" s="73"/>
      <c r="U19" s="106"/>
      <c r="V19" s="107"/>
      <c r="W19" s="107"/>
      <c r="X19" s="107"/>
      <c r="Y19" s="108"/>
      <c r="Z19" s="85"/>
      <c r="AA19" s="85"/>
      <c r="AB19" s="85"/>
      <c r="AC19" s="85"/>
      <c r="AD19" s="91"/>
      <c r="AE19" s="91"/>
      <c r="AF19" s="89"/>
      <c r="AG19" s="89"/>
      <c r="AH19" s="91"/>
      <c r="AI19" s="91"/>
      <c r="AJ19" s="93"/>
      <c r="AK19" s="93"/>
      <c r="AL19" s="93"/>
      <c r="AM19" s="93"/>
      <c r="AN19" s="156"/>
      <c r="AO19" s="156"/>
    </row>
    <row r="20" spans="1:42" s="27" customFormat="1" ht="18" customHeight="1">
      <c r="A20" s="28"/>
      <c r="B20" s="56">
        <v>3</v>
      </c>
      <c r="C20" s="57" t="s">
        <v>59</v>
      </c>
      <c r="D20" s="58"/>
      <c r="E20" s="59"/>
      <c r="F20" s="60" t="s">
        <v>84</v>
      </c>
      <c r="G20" s="60"/>
      <c r="H20" s="60"/>
      <c r="I20" s="60"/>
      <c r="J20" s="60"/>
      <c r="K20" s="60"/>
      <c r="L20" s="60"/>
      <c r="M20" s="60"/>
      <c r="N20" s="60"/>
      <c r="O20" s="60"/>
      <c r="P20" s="60"/>
      <c r="Q20" s="60"/>
      <c r="R20" s="60"/>
      <c r="S20" s="60"/>
      <c r="T20" s="61"/>
      <c r="U20" s="76">
        <v>44820</v>
      </c>
      <c r="V20" s="77"/>
      <c r="W20" s="77"/>
      <c r="X20" s="77"/>
      <c r="Y20" s="78"/>
      <c r="Z20" s="83" t="s">
        <v>37</v>
      </c>
      <c r="AA20" s="83"/>
      <c r="AB20" s="83"/>
      <c r="AC20" s="83"/>
      <c r="AD20" s="90">
        <f>IFERROR(VLOOKUP(Z20,Data!$A$1:$C$5,2,FALSE),"")</f>
        <v>2</v>
      </c>
      <c r="AE20" s="90"/>
      <c r="AF20" s="88">
        <v>3</v>
      </c>
      <c r="AG20" s="88"/>
      <c r="AH20" s="90">
        <f t="shared" ref="AH20" si="2">IFERROR(IF(Z20="認定制度委員会が認める企画",2*AF20,AD20),"")</f>
        <v>6</v>
      </c>
      <c r="AI20" s="90"/>
      <c r="AJ20" s="92" t="str">
        <f>IFERROR(VLOOKUP(Z20,Data!$A$1:$C$5,3,FALSE),"")</f>
        <v>受講証明書等</v>
      </c>
      <c r="AK20" s="92"/>
      <c r="AL20" s="92"/>
      <c r="AM20" s="92"/>
      <c r="AN20" s="146" t="s">
        <v>46</v>
      </c>
      <c r="AO20" s="146"/>
    </row>
    <row r="21" spans="1:42" s="27" customFormat="1" ht="18" customHeight="1">
      <c r="A21" s="28"/>
      <c r="B21" s="56"/>
      <c r="C21" s="62" t="s">
        <v>68</v>
      </c>
      <c r="D21" s="63"/>
      <c r="E21" s="64"/>
      <c r="F21" s="65" t="s">
        <v>72</v>
      </c>
      <c r="G21" s="66"/>
      <c r="H21" s="66"/>
      <c r="I21" s="66"/>
      <c r="J21" s="66"/>
      <c r="K21" s="66"/>
      <c r="L21" s="66"/>
      <c r="M21" s="66"/>
      <c r="N21" s="66"/>
      <c r="O21" s="66"/>
      <c r="P21" s="66"/>
      <c r="Q21" s="66"/>
      <c r="R21" s="66"/>
      <c r="S21" s="66"/>
      <c r="T21" s="67"/>
      <c r="U21" s="79"/>
      <c r="V21" s="80"/>
      <c r="W21" s="80"/>
      <c r="X21" s="80"/>
      <c r="Y21" s="81"/>
      <c r="Z21" s="85"/>
      <c r="AA21" s="85"/>
      <c r="AB21" s="85"/>
      <c r="AC21" s="85"/>
      <c r="AD21" s="91"/>
      <c r="AE21" s="91"/>
      <c r="AF21" s="89"/>
      <c r="AG21" s="89"/>
      <c r="AH21" s="91"/>
      <c r="AI21" s="91"/>
      <c r="AJ21" s="93"/>
      <c r="AK21" s="93"/>
      <c r="AL21" s="93"/>
      <c r="AM21" s="93"/>
      <c r="AN21" s="156"/>
      <c r="AO21" s="156"/>
    </row>
    <row r="22" spans="1:42" s="27" customFormat="1" ht="18" customHeight="1">
      <c r="A22" s="28"/>
      <c r="B22" s="56"/>
      <c r="C22" s="68" t="s">
        <v>58</v>
      </c>
      <c r="D22" s="69"/>
      <c r="E22" s="70"/>
      <c r="F22" s="71"/>
      <c r="G22" s="72"/>
      <c r="H22" s="72"/>
      <c r="I22" s="72"/>
      <c r="J22" s="72"/>
      <c r="K22" s="72"/>
      <c r="L22" s="72"/>
      <c r="M22" s="72"/>
      <c r="N22" s="72"/>
      <c r="O22" s="72"/>
      <c r="P22" s="72"/>
      <c r="Q22" s="72"/>
      <c r="R22" s="72"/>
      <c r="S22" s="72"/>
      <c r="T22" s="73"/>
      <c r="U22" s="106"/>
      <c r="V22" s="107"/>
      <c r="W22" s="107"/>
      <c r="X22" s="107"/>
      <c r="Y22" s="108"/>
      <c r="Z22" s="85"/>
      <c r="AA22" s="85"/>
      <c r="AB22" s="85"/>
      <c r="AC22" s="85"/>
      <c r="AD22" s="91"/>
      <c r="AE22" s="91"/>
      <c r="AF22" s="89"/>
      <c r="AG22" s="89"/>
      <c r="AH22" s="91"/>
      <c r="AI22" s="91"/>
      <c r="AJ22" s="93"/>
      <c r="AK22" s="93"/>
      <c r="AL22" s="93"/>
      <c r="AM22" s="93"/>
      <c r="AN22" s="156"/>
      <c r="AO22" s="156"/>
    </row>
    <row r="23" spans="1:42">
      <c r="B23" s="8" t="s">
        <v>78</v>
      </c>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10"/>
    </row>
    <row r="24" spans="1:42" s="27" customFormat="1" ht="40.25" customHeight="1" thickBot="1">
      <c r="A24" s="28"/>
      <c r="B24" s="33" t="s">
        <v>0</v>
      </c>
      <c r="C24" s="140" t="s">
        <v>64</v>
      </c>
      <c r="D24" s="141"/>
      <c r="E24" s="141"/>
      <c r="F24" s="141"/>
      <c r="G24" s="141"/>
      <c r="H24" s="141"/>
      <c r="I24" s="141"/>
      <c r="J24" s="141"/>
      <c r="K24" s="141"/>
      <c r="L24" s="141"/>
      <c r="M24" s="141"/>
      <c r="N24" s="141"/>
      <c r="O24" s="141"/>
      <c r="P24" s="141"/>
      <c r="Q24" s="141"/>
      <c r="R24" s="141"/>
      <c r="S24" s="141"/>
      <c r="T24" s="142"/>
      <c r="U24" s="143" t="s">
        <v>9</v>
      </c>
      <c r="V24" s="143"/>
      <c r="W24" s="143"/>
      <c r="X24" s="143"/>
      <c r="Y24" s="143"/>
      <c r="Z24" s="143" t="s">
        <v>60</v>
      </c>
      <c r="AA24" s="143"/>
      <c r="AB24" s="143"/>
      <c r="AC24" s="143"/>
      <c r="AD24" s="143" t="s">
        <v>8</v>
      </c>
      <c r="AE24" s="143"/>
      <c r="AF24" s="144" t="s">
        <v>89</v>
      </c>
      <c r="AG24" s="143"/>
      <c r="AH24" s="143" t="s">
        <v>11</v>
      </c>
      <c r="AI24" s="143"/>
      <c r="AJ24" s="143" t="s">
        <v>13</v>
      </c>
      <c r="AK24" s="143"/>
      <c r="AL24" s="143"/>
      <c r="AM24" s="143"/>
      <c r="AN24" s="144" t="s">
        <v>7</v>
      </c>
      <c r="AO24" s="144"/>
      <c r="AP24" s="28"/>
    </row>
    <row r="25" spans="1:42" ht="18" customHeight="1" thickTop="1">
      <c r="B25" s="209">
        <v>1</v>
      </c>
      <c r="C25" s="204" t="s">
        <v>63</v>
      </c>
      <c r="D25" s="205"/>
      <c r="E25" s="206"/>
      <c r="F25" s="207" t="s">
        <v>54</v>
      </c>
      <c r="G25" s="207"/>
      <c r="H25" s="207"/>
      <c r="I25" s="207"/>
      <c r="J25" s="207"/>
      <c r="K25" s="207"/>
      <c r="L25" s="207"/>
      <c r="M25" s="207"/>
      <c r="N25" s="207"/>
      <c r="O25" s="207"/>
      <c r="P25" s="207"/>
      <c r="Q25" s="207"/>
      <c r="R25" s="207"/>
      <c r="S25" s="207"/>
      <c r="T25" s="208"/>
      <c r="U25" s="245">
        <v>44396</v>
      </c>
      <c r="V25" s="246"/>
      <c r="W25" s="246"/>
      <c r="X25" s="246"/>
      <c r="Y25" s="247"/>
      <c r="Z25" s="251" t="s">
        <v>24</v>
      </c>
      <c r="AA25" s="251"/>
      <c r="AB25" s="251"/>
      <c r="AC25" s="251"/>
      <c r="AD25" s="91">
        <f>IFERROR(VLOOKUP(Z25,Data!$A$7:$C$9,2,FALSE),"")</f>
        <v>5</v>
      </c>
      <c r="AE25" s="91"/>
      <c r="AF25" s="210" t="s">
        <v>41</v>
      </c>
      <c r="AG25" s="210"/>
      <c r="AH25" s="91">
        <f>AD25</f>
        <v>5</v>
      </c>
      <c r="AI25" s="91"/>
      <c r="AJ25" s="93" t="str">
        <f>IFERROR(VLOOKUP(Z25,Data!$A$7:$C$9,3,FALSE),"")</f>
        <v>抄録・プログラム等（氏名記載箇所）</v>
      </c>
      <c r="AK25" s="93"/>
      <c r="AL25" s="93"/>
      <c r="AM25" s="93"/>
      <c r="AN25" s="240" t="s">
        <v>47</v>
      </c>
      <c r="AO25" s="240"/>
    </row>
    <row r="26" spans="1:42" ht="18" customHeight="1">
      <c r="B26" s="56"/>
      <c r="C26" s="62" t="s">
        <v>68</v>
      </c>
      <c r="D26" s="63"/>
      <c r="E26" s="64"/>
      <c r="F26" s="65"/>
      <c r="G26" s="66"/>
      <c r="H26" s="66"/>
      <c r="I26" s="66"/>
      <c r="J26" s="66"/>
      <c r="K26" s="66"/>
      <c r="L26" s="66"/>
      <c r="M26" s="66"/>
      <c r="N26" s="66"/>
      <c r="O26" s="66"/>
      <c r="P26" s="66"/>
      <c r="Q26" s="66"/>
      <c r="R26" s="66"/>
      <c r="S26" s="66"/>
      <c r="T26" s="67"/>
      <c r="U26" s="245"/>
      <c r="V26" s="246"/>
      <c r="W26" s="246"/>
      <c r="X26" s="246"/>
      <c r="Y26" s="247"/>
      <c r="Z26" s="251"/>
      <c r="AA26" s="251"/>
      <c r="AB26" s="251"/>
      <c r="AC26" s="251"/>
      <c r="AD26" s="91"/>
      <c r="AE26" s="91"/>
      <c r="AF26" s="155"/>
      <c r="AG26" s="155"/>
      <c r="AH26" s="91"/>
      <c r="AI26" s="91"/>
      <c r="AJ26" s="93"/>
      <c r="AK26" s="93"/>
      <c r="AL26" s="93"/>
      <c r="AM26" s="93"/>
      <c r="AN26" s="240"/>
      <c r="AO26" s="240"/>
    </row>
    <row r="27" spans="1:42" ht="18" customHeight="1">
      <c r="B27" s="56"/>
      <c r="C27" s="68" t="s">
        <v>58</v>
      </c>
      <c r="D27" s="69"/>
      <c r="E27" s="70"/>
      <c r="F27" s="71" t="s">
        <v>70</v>
      </c>
      <c r="G27" s="72"/>
      <c r="H27" s="72"/>
      <c r="I27" s="72"/>
      <c r="J27" s="72"/>
      <c r="K27" s="72"/>
      <c r="L27" s="72"/>
      <c r="M27" s="72"/>
      <c r="N27" s="72"/>
      <c r="O27" s="72"/>
      <c r="P27" s="72"/>
      <c r="Q27" s="72"/>
      <c r="R27" s="72"/>
      <c r="S27" s="72"/>
      <c r="T27" s="73"/>
      <c r="U27" s="270"/>
      <c r="V27" s="271"/>
      <c r="W27" s="271"/>
      <c r="X27" s="271"/>
      <c r="Y27" s="272"/>
      <c r="Z27" s="249"/>
      <c r="AA27" s="249"/>
      <c r="AB27" s="249"/>
      <c r="AC27" s="249"/>
      <c r="AD27" s="90"/>
      <c r="AE27" s="90"/>
      <c r="AF27" s="139"/>
      <c r="AG27" s="139"/>
      <c r="AH27" s="90"/>
      <c r="AI27" s="90"/>
      <c r="AJ27" s="92"/>
      <c r="AK27" s="92"/>
      <c r="AL27" s="92"/>
      <c r="AM27" s="92"/>
      <c r="AN27" s="241"/>
      <c r="AO27" s="241"/>
    </row>
    <row r="28" spans="1:42">
      <c r="B28" s="8" t="s">
        <v>26</v>
      </c>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10"/>
    </row>
    <row r="29" spans="1:42" s="27" customFormat="1" ht="40.25" customHeight="1" thickBot="1">
      <c r="A29" s="28"/>
      <c r="B29" s="33" t="s">
        <v>0</v>
      </c>
      <c r="C29" s="140" t="s">
        <v>64</v>
      </c>
      <c r="D29" s="141"/>
      <c r="E29" s="141"/>
      <c r="F29" s="141"/>
      <c r="G29" s="141"/>
      <c r="H29" s="141"/>
      <c r="I29" s="141"/>
      <c r="J29" s="141"/>
      <c r="K29" s="141"/>
      <c r="L29" s="141"/>
      <c r="M29" s="141"/>
      <c r="N29" s="141"/>
      <c r="O29" s="141"/>
      <c r="P29" s="141"/>
      <c r="Q29" s="141"/>
      <c r="R29" s="141"/>
      <c r="S29" s="141"/>
      <c r="T29" s="142"/>
      <c r="U29" s="143" t="s">
        <v>9</v>
      </c>
      <c r="V29" s="143"/>
      <c r="W29" s="143"/>
      <c r="X29" s="143"/>
      <c r="Y29" s="143"/>
      <c r="Z29" s="143" t="s">
        <v>60</v>
      </c>
      <c r="AA29" s="143"/>
      <c r="AB29" s="143"/>
      <c r="AC29" s="143"/>
      <c r="AD29" s="143" t="s">
        <v>8</v>
      </c>
      <c r="AE29" s="143"/>
      <c r="AF29" s="144" t="s">
        <v>89</v>
      </c>
      <c r="AG29" s="143"/>
      <c r="AH29" s="143" t="s">
        <v>11</v>
      </c>
      <c r="AI29" s="143"/>
      <c r="AJ29" s="143" t="s">
        <v>13</v>
      </c>
      <c r="AK29" s="143"/>
      <c r="AL29" s="143"/>
      <c r="AM29" s="143"/>
      <c r="AN29" s="144" t="s">
        <v>7</v>
      </c>
      <c r="AO29" s="144"/>
      <c r="AP29" s="28"/>
    </row>
    <row r="30" spans="1:42" ht="18" customHeight="1" thickTop="1">
      <c r="B30" s="209">
        <v>1</v>
      </c>
      <c r="C30" s="204" t="s">
        <v>59</v>
      </c>
      <c r="D30" s="205"/>
      <c r="E30" s="206"/>
      <c r="F30" s="207" t="s">
        <v>73</v>
      </c>
      <c r="G30" s="207"/>
      <c r="H30" s="207"/>
      <c r="I30" s="207"/>
      <c r="J30" s="207"/>
      <c r="K30" s="207"/>
      <c r="L30" s="207"/>
      <c r="M30" s="207"/>
      <c r="N30" s="207"/>
      <c r="O30" s="207"/>
      <c r="P30" s="207"/>
      <c r="Q30" s="207"/>
      <c r="R30" s="207"/>
      <c r="S30" s="207"/>
      <c r="T30" s="208"/>
      <c r="U30" s="245">
        <v>44539</v>
      </c>
      <c r="V30" s="246"/>
      <c r="W30" s="246"/>
      <c r="X30" s="246"/>
      <c r="Y30" s="247"/>
      <c r="Z30" s="251" t="s">
        <v>39</v>
      </c>
      <c r="AA30" s="251"/>
      <c r="AB30" s="251"/>
      <c r="AC30" s="251"/>
      <c r="AD30" s="91">
        <f>IFERROR(VLOOKUP(Z30,Data!$A$11:$C$14,2,FALSE),"")</f>
        <v>5</v>
      </c>
      <c r="AE30" s="91"/>
      <c r="AF30" s="210" t="s">
        <v>41</v>
      </c>
      <c r="AG30" s="210"/>
      <c r="AH30" s="91">
        <f>AD30</f>
        <v>5</v>
      </c>
      <c r="AI30" s="91"/>
      <c r="AJ30" s="93" t="str">
        <f>IFERROR(VLOOKUP(Z30,Data!$A$11:$C$14,3,FALSE),"")</f>
        <v>参加証明書等</v>
      </c>
      <c r="AK30" s="93"/>
      <c r="AL30" s="93"/>
      <c r="AM30" s="93"/>
      <c r="AN30" s="240" t="s">
        <v>48</v>
      </c>
      <c r="AO30" s="240"/>
    </row>
    <row r="31" spans="1:42" ht="18" customHeight="1">
      <c r="B31" s="56"/>
      <c r="C31" s="62" t="s">
        <v>68</v>
      </c>
      <c r="D31" s="63"/>
      <c r="E31" s="64"/>
      <c r="F31" s="65"/>
      <c r="G31" s="66"/>
      <c r="H31" s="66"/>
      <c r="I31" s="66"/>
      <c r="J31" s="66"/>
      <c r="K31" s="66"/>
      <c r="L31" s="66"/>
      <c r="M31" s="66"/>
      <c r="N31" s="66"/>
      <c r="O31" s="66"/>
      <c r="P31" s="66"/>
      <c r="Q31" s="66"/>
      <c r="R31" s="66"/>
      <c r="S31" s="66"/>
      <c r="T31" s="67"/>
      <c r="U31" s="245"/>
      <c r="V31" s="246"/>
      <c r="W31" s="246"/>
      <c r="X31" s="246"/>
      <c r="Y31" s="247"/>
      <c r="Z31" s="251"/>
      <c r="AA31" s="251"/>
      <c r="AB31" s="251"/>
      <c r="AC31" s="251"/>
      <c r="AD31" s="91"/>
      <c r="AE31" s="91"/>
      <c r="AF31" s="155"/>
      <c r="AG31" s="155"/>
      <c r="AH31" s="91"/>
      <c r="AI31" s="91"/>
      <c r="AJ31" s="93"/>
      <c r="AK31" s="93"/>
      <c r="AL31" s="93"/>
      <c r="AM31" s="93"/>
      <c r="AN31" s="240"/>
      <c r="AO31" s="240"/>
    </row>
    <row r="32" spans="1:42" ht="18" customHeight="1">
      <c r="B32" s="56"/>
      <c r="C32" s="62" t="s">
        <v>58</v>
      </c>
      <c r="D32" s="63"/>
      <c r="E32" s="64"/>
      <c r="F32" s="65"/>
      <c r="G32" s="66"/>
      <c r="H32" s="66"/>
      <c r="I32" s="66"/>
      <c r="J32" s="66"/>
      <c r="K32" s="66"/>
      <c r="L32" s="66"/>
      <c r="M32" s="66"/>
      <c r="N32" s="66"/>
      <c r="O32" s="66"/>
      <c r="P32" s="66"/>
      <c r="Q32" s="66"/>
      <c r="R32" s="66"/>
      <c r="S32" s="66"/>
      <c r="T32" s="67"/>
      <c r="U32" s="245"/>
      <c r="V32" s="246"/>
      <c r="W32" s="246"/>
      <c r="X32" s="246"/>
      <c r="Y32" s="247"/>
      <c r="Z32" s="251"/>
      <c r="AA32" s="251"/>
      <c r="AB32" s="251"/>
      <c r="AC32" s="251"/>
      <c r="AD32" s="91"/>
      <c r="AE32" s="91"/>
      <c r="AF32" s="155"/>
      <c r="AG32" s="155"/>
      <c r="AH32" s="91"/>
      <c r="AI32" s="91"/>
      <c r="AJ32" s="93"/>
      <c r="AK32" s="93"/>
      <c r="AL32" s="93"/>
      <c r="AM32" s="93"/>
      <c r="AN32" s="240"/>
      <c r="AO32" s="240"/>
    </row>
    <row r="33" spans="2:54" ht="30" customHeight="1">
      <c r="B33" s="56"/>
      <c r="C33" s="100" t="s">
        <v>82</v>
      </c>
      <c r="D33" s="101"/>
      <c r="E33" s="102"/>
      <c r="F33" s="103"/>
      <c r="G33" s="104"/>
      <c r="H33" s="104"/>
      <c r="I33" s="104"/>
      <c r="J33" s="104"/>
      <c r="K33" s="104"/>
      <c r="L33" s="104"/>
      <c r="M33" s="104"/>
      <c r="N33" s="104"/>
      <c r="O33" s="104"/>
      <c r="P33" s="104"/>
      <c r="Q33" s="104"/>
      <c r="R33" s="104"/>
      <c r="S33" s="104"/>
      <c r="T33" s="105"/>
      <c r="U33" s="270"/>
      <c r="V33" s="271"/>
      <c r="W33" s="271"/>
      <c r="X33" s="271"/>
      <c r="Y33" s="272"/>
      <c r="Z33" s="249"/>
      <c r="AA33" s="249"/>
      <c r="AB33" s="249"/>
      <c r="AC33" s="249"/>
      <c r="AD33" s="90"/>
      <c r="AE33" s="90"/>
      <c r="AF33" s="139"/>
      <c r="AG33" s="139"/>
      <c r="AH33" s="90"/>
      <c r="AI33" s="90"/>
      <c r="AJ33" s="92"/>
      <c r="AK33" s="92"/>
      <c r="AL33" s="92"/>
      <c r="AM33" s="92"/>
      <c r="AN33" s="241"/>
      <c r="AO33" s="241"/>
    </row>
    <row r="34" spans="2:54">
      <c r="B34" s="8" t="s">
        <v>42</v>
      </c>
      <c r="C34" s="9"/>
      <c r="D34" s="9"/>
      <c r="E34" s="9"/>
      <c r="F34" s="9"/>
      <c r="G34" s="9"/>
      <c r="H34" s="9"/>
      <c r="I34" s="9"/>
      <c r="J34" s="9"/>
      <c r="K34" s="9"/>
      <c r="L34" s="9"/>
      <c r="M34" s="9"/>
      <c r="N34" s="9"/>
      <c r="O34" s="9"/>
      <c r="P34" s="9"/>
      <c r="Q34" s="9"/>
      <c r="R34" s="9"/>
      <c r="S34" s="9"/>
      <c r="T34" s="9"/>
      <c r="U34" s="23" t="s">
        <v>49</v>
      </c>
      <c r="V34" s="9"/>
      <c r="W34" s="23"/>
      <c r="X34" s="23"/>
      <c r="Y34" s="23"/>
      <c r="Z34" s="23"/>
      <c r="AA34" s="9"/>
      <c r="AD34" s="9"/>
      <c r="AE34" s="9"/>
      <c r="AF34" s="9"/>
      <c r="AG34" s="9"/>
      <c r="AH34" s="9"/>
      <c r="AI34" s="9"/>
      <c r="AJ34" s="9"/>
      <c r="AK34" s="9"/>
      <c r="AL34" s="9"/>
      <c r="AM34" s="9"/>
      <c r="AN34" s="9"/>
      <c r="AO34" s="10"/>
    </row>
    <row r="35" spans="2:54" s="27" customFormat="1" ht="40.25" customHeight="1" thickBot="1">
      <c r="B35" s="33" t="s">
        <v>0</v>
      </c>
      <c r="C35" s="186" t="s">
        <v>57</v>
      </c>
      <c r="D35" s="141"/>
      <c r="E35" s="141"/>
      <c r="F35" s="141"/>
      <c r="G35" s="141"/>
      <c r="H35" s="141"/>
      <c r="I35" s="141"/>
      <c r="J35" s="141"/>
      <c r="K35" s="141"/>
      <c r="L35" s="141"/>
      <c r="M35" s="141"/>
      <c r="N35" s="141"/>
      <c r="O35" s="141"/>
      <c r="P35" s="141"/>
      <c r="Q35" s="141"/>
      <c r="R35" s="141"/>
      <c r="S35" s="141"/>
      <c r="T35" s="142"/>
      <c r="U35" s="143" t="s">
        <v>9</v>
      </c>
      <c r="V35" s="143"/>
      <c r="W35" s="143"/>
      <c r="X35" s="143"/>
      <c r="Y35" s="143"/>
      <c r="Z35" s="143" t="s">
        <v>10</v>
      </c>
      <c r="AA35" s="143"/>
      <c r="AB35" s="143"/>
      <c r="AC35" s="143"/>
      <c r="AD35" s="143" t="s">
        <v>8</v>
      </c>
      <c r="AE35" s="143"/>
      <c r="AF35" s="144" t="s">
        <v>89</v>
      </c>
      <c r="AG35" s="143"/>
      <c r="AH35" s="143" t="s">
        <v>11</v>
      </c>
      <c r="AI35" s="143"/>
      <c r="AJ35" s="143" t="s">
        <v>13</v>
      </c>
      <c r="AK35" s="143"/>
      <c r="AL35" s="143"/>
      <c r="AM35" s="143"/>
      <c r="AN35" s="144" t="s">
        <v>7</v>
      </c>
      <c r="AO35" s="144"/>
    </row>
    <row r="36" spans="2:54" ht="37.25" customHeight="1" thickTop="1">
      <c r="B36" s="56">
        <v>1</v>
      </c>
      <c r="C36" s="57" t="s">
        <v>63</v>
      </c>
      <c r="D36" s="58"/>
      <c r="E36" s="59"/>
      <c r="F36" s="238" t="s">
        <v>67</v>
      </c>
      <c r="G36" s="60"/>
      <c r="H36" s="60"/>
      <c r="I36" s="60"/>
      <c r="J36" s="60"/>
      <c r="K36" s="60"/>
      <c r="L36" s="60"/>
      <c r="M36" s="60"/>
      <c r="N36" s="60"/>
      <c r="O36" s="60"/>
      <c r="P36" s="60"/>
      <c r="Q36" s="60"/>
      <c r="R36" s="60"/>
      <c r="S36" s="60"/>
      <c r="T36" s="61"/>
      <c r="U36" s="252">
        <v>45505</v>
      </c>
      <c r="V36" s="253"/>
      <c r="W36" s="253"/>
      <c r="X36" s="253"/>
      <c r="Y36" s="254"/>
      <c r="Z36" s="255" t="s">
        <v>36</v>
      </c>
      <c r="AA36" s="256"/>
      <c r="AB36" s="256"/>
      <c r="AC36" s="256"/>
      <c r="AD36" s="210">
        <v>2</v>
      </c>
      <c r="AE36" s="210"/>
      <c r="AF36" s="90">
        <v>1</v>
      </c>
      <c r="AG36" s="90"/>
      <c r="AH36" s="90">
        <f>IFERROR(MIN(10,IF(Z36="講師又は座長等",2,2*AF36)),"")</f>
        <v>2</v>
      </c>
      <c r="AI36" s="90"/>
      <c r="AJ36" s="202" t="str">
        <f>IFERROR(VLOOKUP(Z36,Data!$A$7:$C$9,3,FALSE),"")</f>
        <v>受講証明書等</v>
      </c>
      <c r="AK36" s="202"/>
      <c r="AL36" s="202"/>
      <c r="AM36" s="202"/>
      <c r="AN36" s="239" t="s">
        <v>50</v>
      </c>
      <c r="AO36" s="239"/>
    </row>
    <row r="37" spans="2:54" ht="18" customHeight="1">
      <c r="B37" s="56"/>
      <c r="C37" s="62" t="s">
        <v>68</v>
      </c>
      <c r="D37" s="63"/>
      <c r="E37" s="64"/>
      <c r="F37" s="65"/>
      <c r="G37" s="66"/>
      <c r="H37" s="66"/>
      <c r="I37" s="66"/>
      <c r="J37" s="66"/>
      <c r="K37" s="66"/>
      <c r="L37" s="66"/>
      <c r="M37" s="66"/>
      <c r="N37" s="66"/>
      <c r="O37" s="66"/>
      <c r="P37" s="66"/>
      <c r="Q37" s="66"/>
      <c r="R37" s="66"/>
      <c r="S37" s="66"/>
      <c r="T37" s="67"/>
      <c r="U37" s="245"/>
      <c r="V37" s="246"/>
      <c r="W37" s="246"/>
      <c r="X37" s="246"/>
      <c r="Y37" s="247"/>
      <c r="Z37" s="250"/>
      <c r="AA37" s="251"/>
      <c r="AB37" s="251"/>
      <c r="AC37" s="251"/>
      <c r="AD37" s="155"/>
      <c r="AE37" s="155"/>
      <c r="AF37" s="91"/>
      <c r="AG37" s="91"/>
      <c r="AH37" s="91"/>
      <c r="AI37" s="91"/>
      <c r="AJ37" s="93"/>
      <c r="AK37" s="93"/>
      <c r="AL37" s="93"/>
      <c r="AM37" s="93"/>
      <c r="AN37" s="240"/>
      <c r="AO37" s="240"/>
    </row>
    <row r="38" spans="2:54" ht="18" customHeight="1">
      <c r="B38" s="56"/>
      <c r="C38" s="68" t="s">
        <v>58</v>
      </c>
      <c r="D38" s="69"/>
      <c r="E38" s="70"/>
      <c r="F38" s="71"/>
      <c r="G38" s="72"/>
      <c r="H38" s="72"/>
      <c r="I38" s="72"/>
      <c r="J38" s="72"/>
      <c r="K38" s="72"/>
      <c r="L38" s="72"/>
      <c r="M38" s="72"/>
      <c r="N38" s="72"/>
      <c r="O38" s="72"/>
      <c r="P38" s="72"/>
      <c r="Q38" s="72"/>
      <c r="R38" s="72"/>
      <c r="S38" s="72"/>
      <c r="T38" s="73"/>
      <c r="U38" s="245"/>
      <c r="V38" s="246"/>
      <c r="W38" s="246"/>
      <c r="X38" s="246"/>
      <c r="Y38" s="247"/>
      <c r="Z38" s="250"/>
      <c r="AA38" s="251"/>
      <c r="AB38" s="251"/>
      <c r="AC38" s="251"/>
      <c r="AD38" s="155"/>
      <c r="AE38" s="155"/>
      <c r="AF38" s="91"/>
      <c r="AG38" s="91"/>
      <c r="AH38" s="91"/>
      <c r="AI38" s="91"/>
      <c r="AJ38" s="93"/>
      <c r="AK38" s="93"/>
      <c r="AL38" s="93"/>
      <c r="AM38" s="93"/>
      <c r="AN38" s="240"/>
      <c r="AO38" s="240"/>
    </row>
    <row r="39" spans="2:54" ht="18" customHeight="1">
      <c r="B39" s="56">
        <v>2</v>
      </c>
      <c r="C39" s="57" t="s">
        <v>63</v>
      </c>
      <c r="D39" s="58"/>
      <c r="E39" s="59"/>
      <c r="F39" s="60" t="s">
        <v>85</v>
      </c>
      <c r="G39" s="60"/>
      <c r="H39" s="60"/>
      <c r="I39" s="60"/>
      <c r="J39" s="60"/>
      <c r="K39" s="60"/>
      <c r="L39" s="60"/>
      <c r="M39" s="60"/>
      <c r="N39" s="60"/>
      <c r="O39" s="60"/>
      <c r="P39" s="60"/>
      <c r="Q39" s="60"/>
      <c r="R39" s="60"/>
      <c r="S39" s="60"/>
      <c r="T39" s="61"/>
      <c r="U39" s="242">
        <v>45231</v>
      </c>
      <c r="V39" s="243"/>
      <c r="W39" s="243"/>
      <c r="X39" s="243"/>
      <c r="Y39" s="244"/>
      <c r="Z39" s="248" t="s">
        <v>24</v>
      </c>
      <c r="AA39" s="249"/>
      <c r="AB39" s="249"/>
      <c r="AC39" s="249"/>
      <c r="AD39" s="139">
        <v>2</v>
      </c>
      <c r="AE39" s="139"/>
      <c r="AF39" s="90" t="str">
        <f t="shared" ref="AF39" si="3">IF(Z39="講師又は座長等","ー","")</f>
        <v>ー</v>
      </c>
      <c r="AG39" s="90"/>
      <c r="AH39" s="90">
        <f>IFERROR(MIN(10,IF(Z39="講師又は座長等",2,2*AF39)),"")</f>
        <v>2</v>
      </c>
      <c r="AI39" s="90"/>
      <c r="AJ39" s="92" t="str">
        <f>IFERROR(VLOOKUP(Z39,Data!$A$7:$C$9,3,FALSE),"")</f>
        <v>抄録・プログラム等（氏名記載箇所）</v>
      </c>
      <c r="AK39" s="92"/>
      <c r="AL39" s="92"/>
      <c r="AM39" s="92"/>
      <c r="AN39" s="241" t="s">
        <v>51</v>
      </c>
      <c r="AO39" s="241"/>
    </row>
    <row r="40" spans="2:54" ht="18" customHeight="1">
      <c r="B40" s="56"/>
      <c r="C40" s="62" t="s">
        <v>68</v>
      </c>
      <c r="D40" s="63"/>
      <c r="E40" s="64"/>
      <c r="F40" s="65" t="s">
        <v>86</v>
      </c>
      <c r="G40" s="66"/>
      <c r="H40" s="66"/>
      <c r="I40" s="66"/>
      <c r="J40" s="66"/>
      <c r="K40" s="66"/>
      <c r="L40" s="66"/>
      <c r="M40" s="66"/>
      <c r="N40" s="66"/>
      <c r="O40" s="66"/>
      <c r="P40" s="66"/>
      <c r="Q40" s="66"/>
      <c r="R40" s="66"/>
      <c r="S40" s="66"/>
      <c r="T40" s="67"/>
      <c r="U40" s="245"/>
      <c r="V40" s="246"/>
      <c r="W40" s="246"/>
      <c r="X40" s="246"/>
      <c r="Y40" s="247"/>
      <c r="Z40" s="250"/>
      <c r="AA40" s="251"/>
      <c r="AB40" s="251"/>
      <c r="AC40" s="251"/>
      <c r="AD40" s="155"/>
      <c r="AE40" s="155"/>
      <c r="AF40" s="91"/>
      <c r="AG40" s="91"/>
      <c r="AH40" s="91"/>
      <c r="AI40" s="91"/>
      <c r="AJ40" s="93"/>
      <c r="AK40" s="93"/>
      <c r="AL40" s="93"/>
      <c r="AM40" s="93"/>
      <c r="AN40" s="240"/>
      <c r="AO40" s="240"/>
    </row>
    <row r="41" spans="2:54" ht="18" customHeight="1">
      <c r="B41" s="56"/>
      <c r="C41" s="68" t="s">
        <v>58</v>
      </c>
      <c r="D41" s="69"/>
      <c r="E41" s="70"/>
      <c r="F41" s="71"/>
      <c r="G41" s="72"/>
      <c r="H41" s="72"/>
      <c r="I41" s="72"/>
      <c r="J41" s="72"/>
      <c r="K41" s="72"/>
      <c r="L41" s="72"/>
      <c r="M41" s="72"/>
      <c r="N41" s="72"/>
      <c r="O41" s="72"/>
      <c r="P41" s="72"/>
      <c r="Q41" s="72"/>
      <c r="R41" s="72"/>
      <c r="S41" s="72"/>
      <c r="T41" s="73"/>
      <c r="U41" s="245"/>
      <c r="V41" s="246"/>
      <c r="W41" s="246"/>
      <c r="X41" s="246"/>
      <c r="Y41" s="247"/>
      <c r="Z41" s="250"/>
      <c r="AA41" s="251"/>
      <c r="AB41" s="251"/>
      <c r="AC41" s="251"/>
      <c r="AD41" s="155"/>
      <c r="AE41" s="155"/>
      <c r="AF41" s="91"/>
      <c r="AG41" s="91"/>
      <c r="AH41" s="91"/>
      <c r="AI41" s="91"/>
      <c r="AJ41" s="93"/>
      <c r="AK41" s="93"/>
      <c r="AL41" s="93"/>
      <c r="AM41" s="93"/>
      <c r="AN41" s="240"/>
      <c r="AO41" s="240"/>
    </row>
    <row r="42" spans="2:54" ht="18" customHeight="1">
      <c r="B42" s="56">
        <v>3</v>
      </c>
      <c r="C42" s="57" t="s">
        <v>63</v>
      </c>
      <c r="D42" s="58"/>
      <c r="E42" s="59"/>
      <c r="F42" s="60"/>
      <c r="G42" s="60"/>
      <c r="H42" s="60"/>
      <c r="I42" s="60"/>
      <c r="J42" s="60"/>
      <c r="K42" s="60"/>
      <c r="L42" s="60"/>
      <c r="M42" s="60"/>
      <c r="N42" s="60"/>
      <c r="O42" s="60"/>
      <c r="P42" s="60"/>
      <c r="Q42" s="60"/>
      <c r="R42" s="60"/>
      <c r="S42" s="60"/>
      <c r="T42" s="61"/>
      <c r="U42" s="245"/>
      <c r="V42" s="246"/>
      <c r="W42" s="246"/>
      <c r="X42" s="246"/>
      <c r="Y42" s="247"/>
      <c r="Z42" s="250"/>
      <c r="AA42" s="251"/>
      <c r="AB42" s="251"/>
      <c r="AC42" s="251"/>
      <c r="AD42" s="155">
        <v>2</v>
      </c>
      <c r="AE42" s="155"/>
      <c r="AF42" s="90" t="str">
        <f t="shared" ref="AF42" si="4">IF(Z42="講師又は座長等","ー","")</f>
        <v/>
      </c>
      <c r="AG42" s="90"/>
      <c r="AH42" s="91" t="str">
        <f>IFERROR(MIN(10,IF(Z42="講師又は座長等",2,2*AF42)),"")</f>
        <v/>
      </c>
      <c r="AI42" s="91"/>
      <c r="AJ42" s="93" t="str">
        <f>IFERROR(VLOOKUP(Z42,Data!$A$7:$C$9,3,FALSE),"")</f>
        <v/>
      </c>
      <c r="AK42" s="93"/>
      <c r="AL42" s="93"/>
      <c r="AM42" s="93"/>
      <c r="AN42" s="240"/>
      <c r="AO42" s="240"/>
    </row>
    <row r="43" spans="2:54" ht="18" customHeight="1">
      <c r="B43" s="56"/>
      <c r="C43" s="62" t="s">
        <v>68</v>
      </c>
      <c r="D43" s="63"/>
      <c r="E43" s="64"/>
      <c r="F43" s="65"/>
      <c r="G43" s="66"/>
      <c r="H43" s="66"/>
      <c r="I43" s="66"/>
      <c r="J43" s="66"/>
      <c r="K43" s="66"/>
      <c r="L43" s="66"/>
      <c r="M43" s="66"/>
      <c r="N43" s="66"/>
      <c r="O43" s="66"/>
      <c r="P43" s="66"/>
      <c r="Q43" s="66"/>
      <c r="R43" s="66"/>
      <c r="S43" s="66"/>
      <c r="T43" s="67"/>
      <c r="U43" s="245"/>
      <c r="V43" s="246"/>
      <c r="W43" s="246"/>
      <c r="X43" s="246"/>
      <c r="Y43" s="247"/>
      <c r="Z43" s="250"/>
      <c r="AA43" s="251"/>
      <c r="AB43" s="251"/>
      <c r="AC43" s="251"/>
      <c r="AD43" s="155"/>
      <c r="AE43" s="155"/>
      <c r="AF43" s="91"/>
      <c r="AG43" s="91"/>
      <c r="AH43" s="91"/>
      <c r="AI43" s="91"/>
      <c r="AJ43" s="93"/>
      <c r="AK43" s="93"/>
      <c r="AL43" s="93"/>
      <c r="AM43" s="93"/>
      <c r="AN43" s="240"/>
      <c r="AO43" s="240"/>
    </row>
    <row r="44" spans="2:54" ht="18" customHeight="1">
      <c r="B44" s="56"/>
      <c r="C44" s="62" t="s">
        <v>58</v>
      </c>
      <c r="D44" s="63"/>
      <c r="E44" s="64"/>
      <c r="F44" s="65"/>
      <c r="G44" s="66"/>
      <c r="H44" s="66"/>
      <c r="I44" s="66"/>
      <c r="J44" s="66"/>
      <c r="K44" s="66"/>
      <c r="L44" s="66"/>
      <c r="M44" s="66"/>
      <c r="N44" s="66"/>
      <c r="O44" s="66"/>
      <c r="P44" s="66"/>
      <c r="Q44" s="66"/>
      <c r="R44" s="66"/>
      <c r="S44" s="66"/>
      <c r="T44" s="67"/>
      <c r="U44" s="245"/>
      <c r="V44" s="246"/>
      <c r="W44" s="246"/>
      <c r="X44" s="246"/>
      <c r="Y44" s="247"/>
      <c r="Z44" s="250"/>
      <c r="AA44" s="251"/>
      <c r="AB44" s="251"/>
      <c r="AC44" s="251"/>
      <c r="AD44" s="155"/>
      <c r="AE44" s="155"/>
      <c r="AF44" s="91"/>
      <c r="AG44" s="91"/>
      <c r="AH44" s="91"/>
      <c r="AI44" s="91"/>
      <c r="AJ44" s="93"/>
      <c r="AK44" s="93"/>
      <c r="AL44" s="93"/>
      <c r="AM44" s="93"/>
      <c r="AN44" s="240"/>
      <c r="AO44" s="240"/>
    </row>
    <row r="45" spans="2:54">
      <c r="B45" s="8" t="s">
        <v>80</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10"/>
      <c r="AQ45" s="5" t="s">
        <v>3</v>
      </c>
    </row>
    <row r="46" spans="2:54" s="27" customFormat="1" ht="30" customHeight="1" thickBot="1">
      <c r="B46" s="33" t="s">
        <v>0</v>
      </c>
      <c r="C46" s="186" t="s">
        <v>35</v>
      </c>
      <c r="D46" s="141"/>
      <c r="E46" s="141"/>
      <c r="F46" s="141"/>
      <c r="G46" s="141"/>
      <c r="H46" s="141"/>
      <c r="I46" s="141"/>
      <c r="J46" s="141"/>
      <c r="K46" s="141"/>
      <c r="L46" s="141"/>
      <c r="M46" s="141"/>
      <c r="N46" s="141"/>
      <c r="O46" s="141"/>
      <c r="P46" s="141"/>
      <c r="Q46" s="141"/>
      <c r="R46" s="141"/>
      <c r="S46" s="141"/>
      <c r="T46" s="141"/>
      <c r="U46" s="142"/>
      <c r="V46" s="140" t="s">
        <v>65</v>
      </c>
      <c r="W46" s="162"/>
      <c r="X46" s="162"/>
      <c r="Y46" s="163"/>
      <c r="Z46" s="140" t="s">
        <v>66</v>
      </c>
      <c r="AA46" s="162"/>
      <c r="AB46" s="162"/>
      <c r="AC46" s="163"/>
      <c r="AD46" s="143" t="s">
        <v>12</v>
      </c>
      <c r="AE46" s="143"/>
      <c r="AF46" s="143" t="s">
        <v>30</v>
      </c>
      <c r="AG46" s="143"/>
      <c r="AH46" s="143" t="s">
        <v>11</v>
      </c>
      <c r="AI46" s="143"/>
      <c r="AJ46" s="143" t="s">
        <v>13</v>
      </c>
      <c r="AK46" s="143"/>
      <c r="AL46" s="143"/>
      <c r="AM46" s="143"/>
      <c r="AN46" s="144" t="s">
        <v>7</v>
      </c>
      <c r="AO46" s="144"/>
      <c r="AQ46" s="140" t="s">
        <v>28</v>
      </c>
      <c r="AR46" s="162"/>
      <c r="AS46" s="162"/>
      <c r="AT46" s="163"/>
      <c r="AU46" s="140" t="s">
        <v>29</v>
      </c>
      <c r="AV46" s="162"/>
      <c r="AW46" s="162"/>
      <c r="AX46" s="163"/>
      <c r="AY46" s="161" t="s">
        <v>1</v>
      </c>
      <c r="AZ46" s="161"/>
      <c r="BA46" s="161"/>
      <c r="BB46" s="161"/>
    </row>
    <row r="47" spans="2:54" s="27" customFormat="1" ht="20" customHeight="1" thickTop="1">
      <c r="B47" s="34">
        <v>1</v>
      </c>
      <c r="C47" s="180" t="s">
        <v>87</v>
      </c>
      <c r="D47" s="181"/>
      <c r="E47" s="181"/>
      <c r="F47" s="181"/>
      <c r="G47" s="181"/>
      <c r="H47" s="181"/>
      <c r="I47" s="181"/>
      <c r="J47" s="181"/>
      <c r="K47" s="181"/>
      <c r="L47" s="181"/>
      <c r="M47" s="181"/>
      <c r="N47" s="181"/>
      <c r="O47" s="181"/>
      <c r="P47" s="181"/>
      <c r="Q47" s="181"/>
      <c r="R47" s="181"/>
      <c r="S47" s="181"/>
      <c r="T47" s="181"/>
      <c r="U47" s="182"/>
      <c r="V47" s="267">
        <v>44287</v>
      </c>
      <c r="W47" s="268"/>
      <c r="X47" s="268"/>
      <c r="Y47" s="269"/>
      <c r="Z47" s="267">
        <v>45748</v>
      </c>
      <c r="AA47" s="268"/>
      <c r="AB47" s="268"/>
      <c r="AC47" s="269"/>
      <c r="AD47" s="87">
        <v>2</v>
      </c>
      <c r="AE47" s="87"/>
      <c r="AF47" s="226">
        <f>IFERROR(ROUNDDOWN((BA47/12),0),"")</f>
        <v>3</v>
      </c>
      <c r="AG47" s="226"/>
      <c r="AH47" s="226">
        <f>IFERROR(AD47*AF47,"")</f>
        <v>6</v>
      </c>
      <c r="AI47" s="226"/>
      <c r="AJ47" s="93" t="s">
        <v>31</v>
      </c>
      <c r="AK47" s="93"/>
      <c r="AL47" s="93"/>
      <c r="AM47" s="93"/>
      <c r="AN47" s="156"/>
      <c r="AO47" s="156"/>
      <c r="AQ47" s="164">
        <f>IF(V47&gt;=DATEVALUE("2019/11/1"),V47,DATEVALUE("2019/11/1"))</f>
        <v>44287</v>
      </c>
      <c r="AR47" s="164"/>
      <c r="AS47" s="164"/>
      <c r="AT47" s="164"/>
      <c r="AU47" s="257">
        <f>IF(Z47&lt;=DATEVALUE("2024/10/31"),Z47,DATEVALUE("2024/10/31"))</f>
        <v>45596</v>
      </c>
      <c r="AV47" s="258"/>
      <c r="AW47" s="258"/>
      <c r="AX47" s="259"/>
      <c r="AY47" s="160">
        <f>(YEAR(AU47)*12+MONTH(AU47))-(YEAR(AQ47)*12+MONTH(AQ47))+1</f>
        <v>43</v>
      </c>
      <c r="AZ47" s="160"/>
      <c r="BA47" s="160">
        <f>IF(V47&lt;&gt;"",AY47,"")</f>
        <v>43</v>
      </c>
      <c r="BB47" s="160"/>
    </row>
    <row r="48" spans="2:54" s="27" customFormat="1" ht="20" customHeight="1">
      <c r="B48" s="37">
        <v>2</v>
      </c>
      <c r="C48" s="227" t="s">
        <v>88</v>
      </c>
      <c r="D48" s="228"/>
      <c r="E48" s="228"/>
      <c r="F48" s="228"/>
      <c r="G48" s="228"/>
      <c r="H48" s="228"/>
      <c r="I48" s="228"/>
      <c r="J48" s="228"/>
      <c r="K48" s="228"/>
      <c r="L48" s="228"/>
      <c r="M48" s="228"/>
      <c r="N48" s="228"/>
      <c r="O48" s="228"/>
      <c r="P48" s="228"/>
      <c r="Q48" s="228"/>
      <c r="R48" s="228"/>
      <c r="S48" s="228"/>
      <c r="T48" s="228"/>
      <c r="U48" s="229"/>
      <c r="V48" s="261">
        <v>44682</v>
      </c>
      <c r="W48" s="261"/>
      <c r="X48" s="261"/>
      <c r="Y48" s="261"/>
      <c r="Z48" s="261">
        <v>45778</v>
      </c>
      <c r="AA48" s="261"/>
      <c r="AB48" s="261"/>
      <c r="AC48" s="261"/>
      <c r="AD48" s="86">
        <v>2</v>
      </c>
      <c r="AE48" s="86"/>
      <c r="AF48" s="226">
        <f t="shared" ref="AF48:AF49" si="5">IFERROR(ROUNDDOWN((BA48/12),0),"")</f>
        <v>2</v>
      </c>
      <c r="AG48" s="226"/>
      <c r="AH48" s="226">
        <f t="shared" ref="AH48:AH49" si="6">IFERROR(AD48*AF48,"")</f>
        <v>4</v>
      </c>
      <c r="AI48" s="226"/>
      <c r="AJ48" s="92" t="s">
        <v>31</v>
      </c>
      <c r="AK48" s="92"/>
      <c r="AL48" s="92"/>
      <c r="AM48" s="92"/>
      <c r="AN48" s="146"/>
      <c r="AO48" s="146"/>
      <c r="AQ48" s="260">
        <f t="shared" ref="AQ48:AQ49" si="7">IF(V48&gt;=DATEVALUE("2019/11/1"),V48,DATEVALUE("2019/11/1"))</f>
        <v>44682</v>
      </c>
      <c r="AR48" s="260"/>
      <c r="AS48" s="260"/>
      <c r="AT48" s="260"/>
      <c r="AU48" s="260">
        <f t="shared" ref="AU48:AU49" si="8">IF(Z48&lt;=DATEVALUE("2024/10/31"),Z48,DATEVALUE("2024/10/31"))</f>
        <v>45596</v>
      </c>
      <c r="AV48" s="260"/>
      <c r="AW48" s="260"/>
      <c r="AX48" s="260"/>
      <c r="AY48" s="159">
        <f t="shared" ref="AY48:AY49" si="9">(YEAR(AU48)*12+MONTH(AU48))-(YEAR(AQ48)*12+MONTH(AQ48))+1</f>
        <v>30</v>
      </c>
      <c r="AZ48" s="159"/>
      <c r="BA48" s="159">
        <f t="shared" ref="BA48:BA49" si="10">IF(V48&lt;&gt;"",AY48,"")</f>
        <v>30</v>
      </c>
      <c r="BB48" s="159"/>
    </row>
    <row r="49" spans="2:54" s="27" customFormat="1" ht="20" customHeight="1">
      <c r="B49" s="37">
        <v>3</v>
      </c>
      <c r="C49" s="230"/>
      <c r="D49" s="231"/>
      <c r="E49" s="231"/>
      <c r="F49" s="231"/>
      <c r="G49" s="231"/>
      <c r="H49" s="231"/>
      <c r="I49" s="231"/>
      <c r="J49" s="231"/>
      <c r="K49" s="231"/>
      <c r="L49" s="231"/>
      <c r="M49" s="231"/>
      <c r="N49" s="231"/>
      <c r="O49" s="231"/>
      <c r="P49" s="231"/>
      <c r="Q49" s="231"/>
      <c r="R49" s="231"/>
      <c r="S49" s="231"/>
      <c r="T49" s="231"/>
      <c r="U49" s="232"/>
      <c r="V49" s="261"/>
      <c r="W49" s="261"/>
      <c r="X49" s="261"/>
      <c r="Y49" s="261"/>
      <c r="Z49" s="261"/>
      <c r="AA49" s="261"/>
      <c r="AB49" s="261"/>
      <c r="AC49" s="261"/>
      <c r="AD49" s="86">
        <v>2</v>
      </c>
      <c r="AE49" s="86"/>
      <c r="AF49" s="226" t="str">
        <f t="shared" si="5"/>
        <v/>
      </c>
      <c r="AG49" s="226"/>
      <c r="AH49" s="226" t="str">
        <f t="shared" si="6"/>
        <v/>
      </c>
      <c r="AI49" s="226"/>
      <c r="AJ49" s="92" t="s">
        <v>31</v>
      </c>
      <c r="AK49" s="92"/>
      <c r="AL49" s="92"/>
      <c r="AM49" s="92"/>
      <c r="AN49" s="146"/>
      <c r="AO49" s="146"/>
      <c r="AQ49" s="260">
        <f t="shared" si="7"/>
        <v>43770</v>
      </c>
      <c r="AR49" s="260"/>
      <c r="AS49" s="260"/>
      <c r="AT49" s="260"/>
      <c r="AU49" s="260">
        <f t="shared" si="8"/>
        <v>0</v>
      </c>
      <c r="AV49" s="260"/>
      <c r="AW49" s="260"/>
      <c r="AX49" s="260"/>
      <c r="AY49" s="159">
        <f t="shared" si="9"/>
        <v>-1437</v>
      </c>
      <c r="AZ49" s="159"/>
      <c r="BA49" s="159" t="str">
        <f t="shared" si="10"/>
        <v/>
      </c>
      <c r="BB49" s="159"/>
    </row>
    <row r="50" spans="2:54" ht="29" customHeight="1">
      <c r="B50" s="264" t="s">
        <v>83</v>
      </c>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48"/>
      <c r="AD50" s="263" t="s">
        <v>53</v>
      </c>
      <c r="AE50" s="263"/>
      <c r="AF50" s="263"/>
      <c r="AG50" s="263"/>
      <c r="AH50" s="177">
        <f>MIN(6,SUM(AG47:AH49))</f>
        <v>6</v>
      </c>
      <c r="AI50" s="177"/>
      <c r="AJ50" s="266" t="s">
        <v>52</v>
      </c>
      <c r="AK50" s="266"/>
      <c r="AL50" s="266"/>
      <c r="AM50" s="266"/>
      <c r="AN50" s="266"/>
      <c r="AO50" s="266"/>
    </row>
    <row r="51" spans="2:54" ht="18" customHeight="1">
      <c r="B51" s="265"/>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
      <c r="AC51" s="26"/>
      <c r="AD51" s="26"/>
      <c r="AE51" s="26"/>
    </row>
    <row r="52" spans="2:54" ht="30" customHeight="1">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
      <c r="AC52" s="26"/>
      <c r="AD52" s="26"/>
      <c r="AE52" s="26"/>
      <c r="AG52" s="25"/>
      <c r="AH52" s="20" t="s">
        <v>32</v>
      </c>
      <c r="AI52" s="262">
        <f>SUM(AH14:AI22,AH25:AI27,AH30:AI33,AH36:AI44,AH50)</f>
        <v>46</v>
      </c>
      <c r="AJ52" s="262"/>
      <c r="AK52" s="262"/>
      <c r="AL52" s="262"/>
      <c r="AM52" s="19" t="s">
        <v>8</v>
      </c>
      <c r="AN52" s="19"/>
      <c r="AO52" s="24"/>
    </row>
  </sheetData>
  <sheetProtection sheet="1" selectLockedCells="1" selectUnlockedCells="1"/>
  <protectedRanges>
    <protectedRange sqref="AC4" name="氏名"/>
  </protectedRanges>
  <mergeCells count="213">
    <mergeCell ref="AN13:AO13"/>
    <mergeCell ref="C13:T13"/>
    <mergeCell ref="U13:Y13"/>
    <mergeCell ref="Z13:AC13"/>
    <mergeCell ref="AD13:AE13"/>
    <mergeCell ref="AF13:AG13"/>
    <mergeCell ref="F15:T15"/>
    <mergeCell ref="AU46:AX46"/>
    <mergeCell ref="AY46:BB46"/>
    <mergeCell ref="AH13:AI13"/>
    <mergeCell ref="AJ13:AM13"/>
    <mergeCell ref="AN20:AO22"/>
    <mergeCell ref="C20:E20"/>
    <mergeCell ref="F20:T20"/>
    <mergeCell ref="C21:E21"/>
    <mergeCell ref="F21:T21"/>
    <mergeCell ref="AH17:AI19"/>
    <mergeCell ref="AJ17:AM19"/>
    <mergeCell ref="AN17:AO19"/>
    <mergeCell ref="AN14:AO16"/>
    <mergeCell ref="C22:E22"/>
    <mergeCell ref="F22:T22"/>
    <mergeCell ref="AN25:AO27"/>
    <mergeCell ref="AJ24:AM24"/>
    <mergeCell ref="A1:AP1"/>
    <mergeCell ref="A2:AP2"/>
    <mergeCell ref="Z4:AA4"/>
    <mergeCell ref="AB4:AG4"/>
    <mergeCell ref="AH4:AJ4"/>
    <mergeCell ref="C8:T8"/>
    <mergeCell ref="U8:Y8"/>
    <mergeCell ref="Z8:AC8"/>
    <mergeCell ref="AD8:AE8"/>
    <mergeCell ref="C7:T7"/>
    <mergeCell ref="U7:Y7"/>
    <mergeCell ref="Z7:AC7"/>
    <mergeCell ref="AD7:AE7"/>
    <mergeCell ref="AK4:AO4"/>
    <mergeCell ref="B14:B16"/>
    <mergeCell ref="C14:E14"/>
    <mergeCell ref="F14:T14"/>
    <mergeCell ref="U14:Y16"/>
    <mergeCell ref="Z14:AC16"/>
    <mergeCell ref="AD14:AE16"/>
    <mergeCell ref="AF14:AG16"/>
    <mergeCell ref="AH14:AI16"/>
    <mergeCell ref="AJ14:AM16"/>
    <mergeCell ref="C15:E15"/>
    <mergeCell ref="C16:E16"/>
    <mergeCell ref="F16:T16"/>
    <mergeCell ref="B20:B22"/>
    <mergeCell ref="U20:Y22"/>
    <mergeCell ref="Z20:AC22"/>
    <mergeCell ref="AD20:AE22"/>
    <mergeCell ref="C32:E32"/>
    <mergeCell ref="F32:T32"/>
    <mergeCell ref="AF20:AG22"/>
    <mergeCell ref="AH20:AI22"/>
    <mergeCell ref="AJ20:AM22"/>
    <mergeCell ref="B25:B27"/>
    <mergeCell ref="U25:Y27"/>
    <mergeCell ref="Z25:AC27"/>
    <mergeCell ref="AD25:AE27"/>
    <mergeCell ref="AF25:AG27"/>
    <mergeCell ref="C25:E25"/>
    <mergeCell ref="F25:T25"/>
    <mergeCell ref="C26:E26"/>
    <mergeCell ref="F26:T26"/>
    <mergeCell ref="C24:T24"/>
    <mergeCell ref="U24:Y24"/>
    <mergeCell ref="Z24:AC24"/>
    <mergeCell ref="AD24:AE24"/>
    <mergeCell ref="AF24:AG24"/>
    <mergeCell ref="AH25:AI27"/>
    <mergeCell ref="B30:B33"/>
    <mergeCell ref="U30:Y33"/>
    <mergeCell ref="Z30:AC33"/>
    <mergeCell ref="AD30:AE33"/>
    <mergeCell ref="AF30:AG33"/>
    <mergeCell ref="C29:T29"/>
    <mergeCell ref="U29:Y29"/>
    <mergeCell ref="Z29:AC29"/>
    <mergeCell ref="AD29:AE29"/>
    <mergeCell ref="C30:E30"/>
    <mergeCell ref="F30:T30"/>
    <mergeCell ref="C31:E31"/>
    <mergeCell ref="F31:T31"/>
    <mergeCell ref="C33:E33"/>
    <mergeCell ref="U35:Y35"/>
    <mergeCell ref="Z35:AC35"/>
    <mergeCell ref="AD35:AE35"/>
    <mergeCell ref="AN24:AO24"/>
    <mergeCell ref="AH30:AI33"/>
    <mergeCell ref="AJ30:AM33"/>
    <mergeCell ref="AN30:AO33"/>
    <mergeCell ref="AH29:AI29"/>
    <mergeCell ref="AJ29:AM29"/>
    <mergeCell ref="AN29:AO29"/>
    <mergeCell ref="AJ25:AM27"/>
    <mergeCell ref="AH24:AI24"/>
    <mergeCell ref="AF42:AG44"/>
    <mergeCell ref="AH42:AI44"/>
    <mergeCell ref="B42:B44"/>
    <mergeCell ref="AJ42:AM44"/>
    <mergeCell ref="AN42:AO44"/>
    <mergeCell ref="U42:Y44"/>
    <mergeCell ref="Z42:AC44"/>
    <mergeCell ref="AD42:AE44"/>
    <mergeCell ref="AJ47:AM47"/>
    <mergeCell ref="AN47:AO47"/>
    <mergeCell ref="C43:E43"/>
    <mergeCell ref="F43:T43"/>
    <mergeCell ref="C44:E44"/>
    <mergeCell ref="F44:T44"/>
    <mergeCell ref="C42:E42"/>
    <mergeCell ref="F42:T42"/>
    <mergeCell ref="AQ46:AT46"/>
    <mergeCell ref="C46:U46"/>
    <mergeCell ref="V46:Y46"/>
    <mergeCell ref="Z46:AC46"/>
    <mergeCell ref="AD46:AE46"/>
    <mergeCell ref="AF46:AG46"/>
    <mergeCell ref="AH46:AI46"/>
    <mergeCell ref="AJ46:AM46"/>
    <mergeCell ref="AN46:AO46"/>
    <mergeCell ref="C48:U48"/>
    <mergeCell ref="V48:Y48"/>
    <mergeCell ref="Z48:AC48"/>
    <mergeCell ref="AD48:AE48"/>
    <mergeCell ref="AF48:AG48"/>
    <mergeCell ref="AH48:AI48"/>
    <mergeCell ref="AJ48:AM48"/>
    <mergeCell ref="AN48:AO48"/>
    <mergeCell ref="AF47:AG47"/>
    <mergeCell ref="AH47:AI47"/>
    <mergeCell ref="C47:U47"/>
    <mergeCell ref="V47:Y47"/>
    <mergeCell ref="Z47:AC47"/>
    <mergeCell ref="AD47:AE47"/>
    <mergeCell ref="V49:Y49"/>
    <mergeCell ref="Z49:AC49"/>
    <mergeCell ref="AD49:AE49"/>
    <mergeCell ref="AF49:AG49"/>
    <mergeCell ref="AH49:AI49"/>
    <mergeCell ref="AJ49:AM49"/>
    <mergeCell ref="AN49:AO49"/>
    <mergeCell ref="AI52:AL52"/>
    <mergeCell ref="AD50:AG50"/>
    <mergeCell ref="AH50:AI50"/>
    <mergeCell ref="B50:AA52"/>
    <mergeCell ref="AJ50:AO50"/>
    <mergeCell ref="C49:U49"/>
    <mergeCell ref="AU47:AX47"/>
    <mergeCell ref="AY47:AZ47"/>
    <mergeCell ref="BA47:BB47"/>
    <mergeCell ref="AQ48:AT48"/>
    <mergeCell ref="AU48:AX48"/>
    <mergeCell ref="AY48:AZ48"/>
    <mergeCell ref="BA48:BB48"/>
    <mergeCell ref="AQ49:AT49"/>
    <mergeCell ref="AU49:AX49"/>
    <mergeCell ref="AY49:AZ49"/>
    <mergeCell ref="BA49:BB49"/>
    <mergeCell ref="AQ47:AT47"/>
    <mergeCell ref="B17:B19"/>
    <mergeCell ref="C17:E17"/>
    <mergeCell ref="F17:T17"/>
    <mergeCell ref="U17:Y19"/>
    <mergeCell ref="Z17:AC19"/>
    <mergeCell ref="AD17:AE19"/>
    <mergeCell ref="AF17:AG19"/>
    <mergeCell ref="C18:E18"/>
    <mergeCell ref="F18:T18"/>
    <mergeCell ref="C19:E19"/>
    <mergeCell ref="F19:T19"/>
    <mergeCell ref="B39:B41"/>
    <mergeCell ref="U39:Y41"/>
    <mergeCell ref="Z39:AC41"/>
    <mergeCell ref="AD39:AE41"/>
    <mergeCell ref="AF36:AG38"/>
    <mergeCell ref="AF39:AG41"/>
    <mergeCell ref="C37:E37"/>
    <mergeCell ref="F37:T37"/>
    <mergeCell ref="C38:E38"/>
    <mergeCell ref="F38:T38"/>
    <mergeCell ref="B36:B38"/>
    <mergeCell ref="U36:Y38"/>
    <mergeCell ref="Z36:AC38"/>
    <mergeCell ref="AD36:AE38"/>
    <mergeCell ref="AJ12:AO12"/>
    <mergeCell ref="F33:T33"/>
    <mergeCell ref="C36:E36"/>
    <mergeCell ref="F36:T36"/>
    <mergeCell ref="F39:T39"/>
    <mergeCell ref="C40:E40"/>
    <mergeCell ref="F40:T40"/>
    <mergeCell ref="C41:E41"/>
    <mergeCell ref="F41:T41"/>
    <mergeCell ref="AH36:AI38"/>
    <mergeCell ref="AJ36:AM38"/>
    <mergeCell ref="AN36:AO38"/>
    <mergeCell ref="AH39:AI41"/>
    <mergeCell ref="AJ39:AM41"/>
    <mergeCell ref="AN39:AO41"/>
    <mergeCell ref="C39:E39"/>
    <mergeCell ref="AH35:AI35"/>
    <mergeCell ref="AJ35:AM35"/>
    <mergeCell ref="AN35:AO35"/>
    <mergeCell ref="AF35:AG35"/>
    <mergeCell ref="AF29:AG29"/>
    <mergeCell ref="C27:E27"/>
    <mergeCell ref="F27:T27"/>
    <mergeCell ref="C35:T35"/>
  </mergeCells>
  <phoneticPr fontId="2"/>
  <conditionalFormatting sqref="AF14:AF22">
    <cfRule type="expression" dxfId="1" priority="1">
      <formula>Z14="認定制度委員会が認める企画"</formula>
    </cfRule>
  </conditionalFormatting>
  <conditionalFormatting sqref="AF36 AF39:AF40 AF42:AF43">
    <cfRule type="expression" dxfId="0" priority="4">
      <formula>Z36="受講"</formula>
    </cfRule>
  </conditionalFormatting>
  <dataValidations xWindow="930" yWindow="835" count="18">
    <dataValidation type="whole" operator="greaterThanOrEqual" allowBlank="1" showInputMessage="1" showErrorMessage="1" error="セミナーの時間は59分以下切り捨て、半角数字で入力してください。_x000a_例）1時間45分→「1」_x000a_例）2時間5分→「2」" sqref="AF14:AG22 AF36:AG44" xr:uid="{00000000-0002-0000-0100-000000000000}">
      <formula1>1</formula1>
    </dataValidation>
    <dataValidation type="list" allowBlank="1" showInputMessage="1" showErrorMessage="1" prompt="同一の学会内で「筆頭発表者又は座長」を複数行った場合でも申告は5単位までです。「共同発表者」については同様に2単位までです。_x000a_例）第5回大会のAセッションで座長、Bセッションで筆頭発表を行った→5単位" sqref="Z30:AC33" xr:uid="{00000000-0002-0000-0100-000002000000}">
      <formula1>"参加,筆頭発表又は座長等,共同発表者"</formula1>
    </dataValidation>
    <dataValidation type="list" allowBlank="1" showInputMessage="1" showErrorMessage="1" prompt="同一の学会内で「筆頭発表者又は座長」を複数行った場合でも申告は10単位までです。「共同発表者」については同様に5単位までです。_x000a_例）第5回大会のAセッションで座長、Bセッションで筆頭発表を行った→10単位_x000a_" sqref="Z14:AC22" xr:uid="{00000000-0002-0000-0100-000003000000}">
      <formula1>"参加,筆頭発表又は座長等,共同発表者,認定制度委員会が認める企画"</formula1>
    </dataValidation>
    <dataValidation allowBlank="1" showInputMessage="1" showErrorMessage="1" promptTitle="認定期限" prompt="yyyy/mm/dd形式（半角）で入力してください。" sqref="AC50" xr:uid="{00000000-0002-0000-0100-000004000000}"/>
    <dataValidation allowBlank="1" showInputMessage="1" showErrorMessage="1" promptTitle="受講・参加年月日" prompt="yyyy/mm/dd形式（半角）で入力してください。" sqref="U8:Y9 U25:Y27 U30:Y33 U14:Y22 U36:Y44" xr:uid="{00000000-0002-0000-0100-000006000000}"/>
    <dataValidation type="list" allowBlank="1" showInputMessage="1" showErrorMessage="1" sqref="Z25:AC27" xr:uid="{00000000-0002-0000-0100-000007000000}">
      <formula1>"受講,講師又は座長等"</formula1>
    </dataValidation>
    <dataValidation type="list" allowBlank="1" showInputMessage="1" showErrorMessage="1" sqref="AN47:AO49 AN25:AO27 AN30:AO33 AN14:AO22 AN36:AO44" xr:uid="{00000000-0002-0000-0100-000008000000}">
      <formula1>"②,③,④,⑤,⑥,⑦,⑧,⑨,⑩,⑪,⑫,⑬,⑭,⑮,⑯,⑰,⑱,⑲,⑳"</formula1>
    </dataValidation>
    <dataValidation allowBlank="1" showInputMessage="1" showErrorMessage="1" promptTitle="認定開始日" prompt="yyyy/mm/dd形式（半角）で入力してください。" sqref="V48:Y49" xr:uid="{00000000-0002-0000-0100-000009000000}"/>
    <dataValidation allowBlank="1" showInputMessage="1" showErrorMessage="1" promptTitle="認定開始日" prompt="yyyy/mm/dd形式（半角）で入力してください。_x000a_認定証等に記載の「認定期限／終了日」を記載してください。_x000a_無期限の認定の場合は2024/10/31を入力してください。_x000a_" sqref="Z47:AC47" xr:uid="{00000000-0002-0000-0100-00000A000000}"/>
    <dataValidation allowBlank="1" showInputMessage="1" showErrorMessage="1" promptTitle="認定開始日" prompt="yyyy/mm/dd形式（半角）で入力してください。_x000a_認定証等に記載の「認定開始日」を記載してください。" sqref="V47:Y47" xr:uid="{00000000-0002-0000-0100-00000B000000}"/>
    <dataValidation allowBlank="1" showInputMessage="1" showErrorMessage="1" promptTitle="認定開始日" prompt="yyyy/mm/dd形式（半角）で入力してください。無期限の認定の場合は2024/10/31を入力してください。" sqref="Z48:AC49" xr:uid="{00000000-0002-0000-0100-00000C000000}"/>
    <dataValidation allowBlank="1" showInputMessage="1" showErrorMessage="1" promptTitle="各名称の入力" prompt="文字列が折り返す場合・改行（Alt＋Enter）する場合は印刷した際に全文が表示されるように行幅を調整してください。" sqref="F30:T30 F36:T36 F39:T39 F20:T20 F25:T25 F14:T14 F17:T17 F42:T42" xr:uid="{00000000-0002-0000-0100-00000D000000}"/>
    <dataValidation allowBlank="1" showInputMessage="1" showErrorMessage="1" promptTitle="演題（発表タイトル）" prompt="受講・参加形態を「発表者（筆頭発表者、共同演者）」で申請される方は必ず演題を入力してください。" sqref="F16:T16 F19:T19 F22:T22 F32:T32" xr:uid="{00000000-0002-0000-0100-00000E000000}"/>
    <dataValidation allowBlank="1" showInputMessage="1" showErrorMessage="1" promptTitle="セッション名" prompt="受講・参加形態を「座長」または「認定制度委員会が認める企画」で申請する場合は、必ず「セッション名」を力してください。" sqref="F15:T15 F18:T18 F21:T21" xr:uid="{00000000-0002-0000-0100-00000F000000}"/>
    <dataValidation allowBlank="1" showInputMessage="1" showErrorMessage="1" promptTitle="演題（発表タイトル）" prompt="受講・参加形態を「講師」で申請される方は必ず演題を入力してください。" sqref="F44:T44 F38:T38 F41:T41 F27:T27" xr:uid="{00000000-0002-0000-0100-000010000000}"/>
    <dataValidation allowBlank="1" showInputMessage="1" showErrorMessage="1" promptTitle="セッション名" prompt="受講・参加形態を「座長」で申請する場合は、必ず「セッション名」を力してください。" sqref="F26:T26 F43:T43 F37:T37 F40:T40 F31:T31" xr:uid="{00000000-0002-0000-0100-000011000000}"/>
    <dataValidation allowBlank="1" showInputMessage="1" showErrorMessage="1" promptTitle="PMとの関連性" prompt="PMとの関連性について説明してください。" sqref="F33:T33" xr:uid="{3EDC8746-F9AC-456F-8804-79C0D426B6D7}"/>
    <dataValidation type="list" allowBlank="1" showInputMessage="1" showErrorMessage="1" prompt="「受講」の場合はセミナーの時間数を入力してください。1回につき上限は10単位です。" sqref="Z36:AC44" xr:uid="{00000000-0002-0000-0100-000001000000}">
      <formula1>"受講,講師又は座長等"</formula1>
    </dataValidation>
  </dataValidations>
  <hyperlinks>
    <hyperlink ref="U34" r:id="rId1" xr:uid="{00000000-0004-0000-0100-000000000000}"/>
  </hyperlinks>
  <printOptions horizontalCentered="1"/>
  <pageMargins left="0.19685039370078741" right="0.19685039370078741" top="0.55118110236220474" bottom="0.55118110236220474" header="0.31496062992125984" footer="0.31496062992125984"/>
  <pageSetup paperSize="9" scale="87" orientation="landscape" blackAndWhite="1" errors="blank" r:id="rId2"/>
  <headerFooter>
    <oddHeader>&amp;R&amp;10StM様式2（Ver.20240711）</oddHeader>
    <oddFooter>&amp;C&amp;P／&amp;N</oddFooter>
  </headerFooter>
  <rowBreaks count="3" manualBreakCount="3">
    <brk id="22" max="41" man="1"/>
    <brk id="33" max="36" man="1"/>
    <brk id="44" max="36" man="1"/>
  </rowBreaks>
  <ignoredErrors>
    <ignoredError sqref="AF14:AG19 AF21:AG22 AG20"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workbookViewId="0">
      <selection activeCell="J14" sqref="J14"/>
    </sheetView>
  </sheetViews>
  <sheetFormatPr defaultRowHeight="18"/>
  <cols>
    <col min="1" max="1" width="26.08203125" bestFit="1" customWidth="1"/>
    <col min="3" max="3" width="31.1640625" customWidth="1"/>
  </cols>
  <sheetData>
    <row r="1" spans="1:3" ht="18" customHeight="1">
      <c r="A1" s="11" t="s">
        <v>15</v>
      </c>
      <c r="B1" s="12" t="s">
        <v>16</v>
      </c>
      <c r="C1" s="13" t="s">
        <v>13</v>
      </c>
    </row>
    <row r="2" spans="1:3" ht="18" customHeight="1">
      <c r="A2" s="14" t="s">
        <v>17</v>
      </c>
      <c r="B2">
        <v>10</v>
      </c>
      <c r="C2" s="15" t="s">
        <v>21</v>
      </c>
    </row>
    <row r="3" spans="1:3" ht="18" customHeight="1">
      <c r="A3" s="14" t="s">
        <v>18</v>
      </c>
      <c r="B3">
        <v>10</v>
      </c>
      <c r="C3" s="15" t="s">
        <v>33</v>
      </c>
    </row>
    <row r="4" spans="1:3" ht="18" customHeight="1">
      <c r="A4" s="14" t="s">
        <v>19</v>
      </c>
      <c r="B4">
        <v>5</v>
      </c>
      <c r="C4" s="15" t="s">
        <v>33</v>
      </c>
    </row>
    <row r="5" spans="1:3" ht="18" customHeight="1" thickBot="1">
      <c r="A5" s="16" t="s">
        <v>20</v>
      </c>
      <c r="B5" s="17">
        <v>2</v>
      </c>
      <c r="C5" s="18" t="s">
        <v>22</v>
      </c>
    </row>
    <row r="6" spans="1:3" ht="18.5" thickBot="1"/>
    <row r="7" spans="1:3">
      <c r="A7" s="11" t="s">
        <v>15</v>
      </c>
      <c r="B7" s="12" t="s">
        <v>16</v>
      </c>
      <c r="C7" s="13" t="s">
        <v>13</v>
      </c>
    </row>
    <row r="8" spans="1:3">
      <c r="A8" s="14" t="s">
        <v>23</v>
      </c>
      <c r="B8">
        <v>10</v>
      </c>
      <c r="C8" s="15" t="s">
        <v>22</v>
      </c>
    </row>
    <row r="9" spans="1:3" ht="18.5" thickBot="1">
      <c r="A9" s="16" t="s">
        <v>25</v>
      </c>
      <c r="B9" s="17">
        <v>5</v>
      </c>
      <c r="C9" s="18" t="s">
        <v>33</v>
      </c>
    </row>
    <row r="10" spans="1:3" ht="18.5" thickBot="1"/>
    <row r="11" spans="1:3">
      <c r="A11" s="11" t="s">
        <v>15</v>
      </c>
      <c r="B11" s="12" t="s">
        <v>16</v>
      </c>
      <c r="C11" s="13" t="s">
        <v>13</v>
      </c>
    </row>
    <row r="12" spans="1:3">
      <c r="A12" s="14" t="s">
        <v>17</v>
      </c>
      <c r="B12">
        <v>5</v>
      </c>
      <c r="C12" s="15" t="s">
        <v>21</v>
      </c>
    </row>
    <row r="13" spans="1:3">
      <c r="A13" s="14" t="s">
        <v>18</v>
      </c>
      <c r="B13">
        <v>5</v>
      </c>
      <c r="C13" s="15" t="s">
        <v>33</v>
      </c>
    </row>
    <row r="14" spans="1:3" ht="18.5" thickBot="1">
      <c r="A14" s="16" t="s">
        <v>27</v>
      </c>
      <c r="B14" s="17">
        <v>2</v>
      </c>
      <c r="C14" s="18" t="s">
        <v>33</v>
      </c>
    </row>
    <row r="15" spans="1:3" ht="18.5" thickBot="1"/>
    <row r="16" spans="1:3">
      <c r="A16" s="11" t="s">
        <v>15</v>
      </c>
      <c r="B16" s="12" t="s">
        <v>16</v>
      </c>
      <c r="C16" s="13" t="s">
        <v>13</v>
      </c>
    </row>
    <row r="17" spans="1:3">
      <c r="A17" s="14" t="s">
        <v>23</v>
      </c>
      <c r="B17">
        <v>2</v>
      </c>
      <c r="C17" s="15" t="s">
        <v>22</v>
      </c>
    </row>
    <row r="18" spans="1:3" ht="18.5" thickBot="1">
      <c r="A18" s="16" t="s">
        <v>25</v>
      </c>
      <c r="B18" s="17">
        <v>2</v>
      </c>
      <c r="C18" s="18" t="s">
        <v>33</v>
      </c>
    </row>
  </sheetData>
  <sheetProtection sheet="1" objects="1" scenarios="1"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提出様式（記入印刷用）</vt:lpstr>
      <vt:lpstr>記入例・注意事項</vt:lpstr>
      <vt:lpstr>Data</vt:lpstr>
      <vt:lpstr>記入例・注意事項!Print_Area</vt:lpstr>
      <vt:lpstr>'提出様式（記入印刷用）'!Print_Area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ARO事務局</cp:lastModifiedBy>
  <cp:lastPrinted>2024-08-30T11:56:20Z</cp:lastPrinted>
  <dcterms:created xsi:type="dcterms:W3CDTF">2024-06-02T12:07:46Z</dcterms:created>
  <dcterms:modified xsi:type="dcterms:W3CDTF">2024-09-11T07:30:57Z</dcterms:modified>
</cp:coreProperties>
</file>